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xml" ContentType="application/vnd.openxmlformats-officedocument.spreadsheetml.pivotTable+xml"/>
  <Override PartName="/xl/drawings/drawing10.xml" ContentType="application/vnd.openxmlformats-officedocument.drawing+xml"/>
  <Override PartName="/xl/tables/table3.xml" ContentType="application/vnd.openxmlformats-officedocument.spreadsheetml.table+xml"/>
  <Override PartName="/xl/charts/chartEx1.xml" ContentType="application/vnd.ms-office.chartex+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tables/table4.xml" ContentType="application/vnd.openxmlformats-officedocument.spreadsheetml.table+xml"/>
  <Override PartName="/xl/charts/chartEx2.xml" ContentType="application/vnd.ms-office.chartex+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elsm\Desktop\New folder\"/>
    </mc:Choice>
  </mc:AlternateContent>
  <bookViews>
    <workbookView xWindow="735" yWindow="1095" windowWidth="23940" windowHeight="25440" tabRatio="747"/>
  </bookViews>
  <sheets>
    <sheet name="Before we start" sheetId="9" r:id="rId1"/>
    <sheet name="Mean Median Mode" sheetId="5" r:id="rId2"/>
    <sheet name="Slope" sheetId="1" r:id="rId3"/>
    <sheet name="Anscombes quartet" sheetId="14" r:id="rId4"/>
    <sheet name="Random numbers" sheetId="6" r:id="rId5"/>
    <sheet name="Exponent" sheetId="2" r:id="rId6"/>
    <sheet name="Heat Maps" sheetId="11" r:id="rId7"/>
    <sheet name="Peas" sheetId="15" r:id="rId8"/>
    <sheet name="Bar" sheetId="18" r:id="rId9"/>
    <sheet name="Histogram" sheetId="4" r:id="rId10"/>
    <sheet name="Histogram 2" sheetId="8" r:id="rId11"/>
    <sheet name="Radar" sheetId="17" r:id="rId12"/>
    <sheet name="Sunburst" sheetId="19" r:id="rId13"/>
  </sheets>
  <definedNames>
    <definedName name="_xlchart.v1.0" hidden="1">Histogram!$B$11</definedName>
    <definedName name="_xlchart.v1.1" hidden="1">Histogram!$B$12:$B$47</definedName>
    <definedName name="_xlchart.v1.2" hidden="1">'Histogram 2'!$A$2:$A$103</definedName>
    <definedName name="_xlchart.v1.3" hidden="1">'Histogram 2'!$B$1</definedName>
    <definedName name="_xlchart.v1.4" hidden="1">'Histogram 2'!$B$2:$B$103</definedName>
    <definedName name="TableIllinoisCommute">TableIlCommute[]</definedName>
  </definedNames>
  <calcPr calcId="162913"/>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6" i="18" l="1"/>
  <c r="D16" i="18"/>
  <c r="E16" i="18"/>
  <c r="F16" i="18"/>
  <c r="G16" i="18"/>
  <c r="H16" i="18"/>
  <c r="I16" i="18"/>
  <c r="J16" i="18"/>
  <c r="K16" i="18"/>
  <c r="L16" i="18"/>
  <c r="M16" i="18"/>
  <c r="G14" i="5" l="1"/>
  <c r="B7" i="6" l="1"/>
  <c r="F21" i="5" l="1"/>
  <c r="G21" i="5"/>
  <c r="G18" i="5" l="1"/>
  <c r="G16" i="5"/>
  <c r="F18" i="5"/>
  <c r="F16" i="5"/>
  <c r="F14" i="5"/>
  <c r="D7" i="6"/>
  <c r="D8" i="6"/>
  <c r="D9" i="6"/>
  <c r="D10" i="6"/>
  <c r="D11" i="6"/>
  <c r="D12" i="6"/>
  <c r="D13" i="6"/>
  <c r="D14" i="6"/>
  <c r="D15" i="6"/>
  <c r="D16" i="6"/>
  <c r="D6" i="6"/>
  <c r="B8" i="6"/>
  <c r="B9" i="6"/>
  <c r="B10" i="6"/>
  <c r="B11" i="6"/>
  <c r="B12" i="6"/>
  <c r="B13" i="6"/>
  <c r="B14" i="6"/>
  <c r="B15" i="6"/>
  <c r="B16" i="6"/>
  <c r="B6" i="6"/>
  <c r="C27" i="2" l="1"/>
  <c r="C28" i="2"/>
  <c r="C36" i="2"/>
  <c r="C35" i="2"/>
  <c r="C34" i="2"/>
  <c r="C33" i="2"/>
  <c r="C32" i="2"/>
  <c r="C31" i="2"/>
  <c r="C30" i="2"/>
  <c r="C29" i="2"/>
  <c r="C26" i="2"/>
  <c r="C25" i="2"/>
  <c r="C24" i="2"/>
  <c r="C8" i="2"/>
  <c r="C9" i="2"/>
  <c r="C10" i="2"/>
  <c r="C11" i="2"/>
  <c r="C12" i="2"/>
  <c r="C13" i="2"/>
  <c r="C14" i="2"/>
  <c r="C15" i="2"/>
  <c r="C16" i="2"/>
  <c r="C17" i="2"/>
  <c r="C7" i="2"/>
  <c r="C9" i="1"/>
  <c r="C10" i="1"/>
  <c r="C11" i="1"/>
  <c r="C12" i="1"/>
  <c r="C13" i="1"/>
  <c r="C14" i="1"/>
  <c r="C15" i="1"/>
  <c r="C8" i="1"/>
</calcChain>
</file>

<file path=xl/sharedStrings.xml><?xml version="1.0" encoding="utf-8"?>
<sst xmlns="http://schemas.openxmlformats.org/spreadsheetml/2006/main" count="419" uniqueCount="300">
  <si>
    <t>x</t>
  </si>
  <si>
    <t>y</t>
  </si>
  <si>
    <t>Graph a simple slope</t>
  </si>
  <si>
    <t>Exponential</t>
  </si>
  <si>
    <t>X</t>
  </si>
  <si>
    <t>y=(x^2)-3</t>
  </si>
  <si>
    <t>Histogram</t>
  </si>
  <si>
    <t>number of puppies in a litter</t>
  </si>
  <si>
    <t>Mean, Average, Median</t>
  </si>
  <si>
    <t>Daily commute, in miles (rounded to tenths)</t>
  </si>
  <si>
    <t>Random number generator</t>
  </si>
  <si>
    <t>Randbetween</t>
  </si>
  <si>
    <t>emp num</t>
  </si>
  <si>
    <t>miles</t>
  </si>
  <si>
    <t>Average</t>
  </si>
  <si>
    <t>Median</t>
  </si>
  <si>
    <t>Structured</t>
  </si>
  <si>
    <t>Mode</t>
  </si>
  <si>
    <t>puppies</t>
  </si>
  <si>
    <t>Bins</t>
  </si>
  <si>
    <t>Bin</t>
  </si>
  <si>
    <t>More</t>
  </si>
  <si>
    <t>Frequency</t>
  </si>
  <si>
    <t>Cumulative %</t>
  </si>
  <si>
    <t>Adams</t>
  </si>
  <si>
    <t>Alexander</t>
  </si>
  <si>
    <t>Bond</t>
  </si>
  <si>
    <t>Boone</t>
  </si>
  <si>
    <t>Brown</t>
  </si>
  <si>
    <t>Bureau</t>
  </si>
  <si>
    <t>Calhoun</t>
  </si>
  <si>
    <t>Carroll</t>
  </si>
  <si>
    <t>Cass</t>
  </si>
  <si>
    <t>Champaign</t>
  </si>
  <si>
    <t>Christian</t>
  </si>
  <si>
    <t>Clark</t>
  </si>
  <si>
    <t>Clay</t>
  </si>
  <si>
    <t>Clinton</t>
  </si>
  <si>
    <t>Coles</t>
  </si>
  <si>
    <t>Cook</t>
  </si>
  <si>
    <t>Crawford</t>
  </si>
  <si>
    <t>Cumberland</t>
  </si>
  <si>
    <t>De Witt</t>
  </si>
  <si>
    <t>Douglas</t>
  </si>
  <si>
    <t>Edgar</t>
  </si>
  <si>
    <t>Edwards</t>
  </si>
  <si>
    <t>Effingham</t>
  </si>
  <si>
    <t>Fayette</t>
  </si>
  <si>
    <t>Ford</t>
  </si>
  <si>
    <t>Franklin</t>
  </si>
  <si>
    <t>Fulton</t>
  </si>
  <si>
    <t>Gallatin</t>
  </si>
  <si>
    <t>Greene</t>
  </si>
  <si>
    <t>Grundy</t>
  </si>
  <si>
    <t>Hamilton</t>
  </si>
  <si>
    <t>Hancock</t>
  </si>
  <si>
    <t>Hardin</t>
  </si>
  <si>
    <t>Henderson</t>
  </si>
  <si>
    <t>Henry</t>
  </si>
  <si>
    <t>Iroquois</t>
  </si>
  <si>
    <t>Jackson</t>
  </si>
  <si>
    <t>Jasper</t>
  </si>
  <si>
    <t>Jefferson</t>
  </si>
  <si>
    <t>Jersey</t>
  </si>
  <si>
    <t>Jo Daviess</t>
  </si>
  <si>
    <t>Johnson</t>
  </si>
  <si>
    <t>Kane</t>
  </si>
  <si>
    <t>Kankakee</t>
  </si>
  <si>
    <t>Kendall</t>
  </si>
  <si>
    <t>Knox</t>
  </si>
  <si>
    <t>Lake</t>
  </si>
  <si>
    <t>Lawrence</t>
  </si>
  <si>
    <t>Lee</t>
  </si>
  <si>
    <t>Livingston</t>
  </si>
  <si>
    <t>Logan</t>
  </si>
  <si>
    <t>Macon</t>
  </si>
  <si>
    <t>Macoupin</t>
  </si>
  <si>
    <t>Madison</t>
  </si>
  <si>
    <t>Marion</t>
  </si>
  <si>
    <t>Marshall</t>
  </si>
  <si>
    <t>Mason</t>
  </si>
  <si>
    <t>Massac</t>
  </si>
  <si>
    <t>Menard</t>
  </si>
  <si>
    <t>Mercer</t>
  </si>
  <si>
    <t>Monroe</t>
  </si>
  <si>
    <t>Montgomery</t>
  </si>
  <si>
    <t>Morgan</t>
  </si>
  <si>
    <t>Moultrie</t>
  </si>
  <si>
    <t>Ogle</t>
  </si>
  <si>
    <t>Peoria</t>
  </si>
  <si>
    <t>Perry</t>
  </si>
  <si>
    <t>Piatt</t>
  </si>
  <si>
    <t>Pike</t>
  </si>
  <si>
    <t>Pope</t>
  </si>
  <si>
    <t>Pulaski</t>
  </si>
  <si>
    <t>Putnam</t>
  </si>
  <si>
    <t>Randolph</t>
  </si>
  <si>
    <t>Richland</t>
  </si>
  <si>
    <t>Rock Island</t>
  </si>
  <si>
    <t>St. Clair</t>
  </si>
  <si>
    <t>Saline</t>
  </si>
  <si>
    <t>Sangamon</t>
  </si>
  <si>
    <t>Schuyler</t>
  </si>
  <si>
    <t>Scott</t>
  </si>
  <si>
    <t>Shelby</t>
  </si>
  <si>
    <t>Stark</t>
  </si>
  <si>
    <t>Stephenson</t>
  </si>
  <si>
    <t>Tazewell</t>
  </si>
  <si>
    <t>Union</t>
  </si>
  <si>
    <t>Vermilion</t>
  </si>
  <si>
    <t>Wabash</t>
  </si>
  <si>
    <t>Warren</t>
  </si>
  <si>
    <t>Washington</t>
  </si>
  <si>
    <t>Wayne</t>
  </si>
  <si>
    <t>White</t>
  </si>
  <si>
    <t>Whiteside</t>
  </si>
  <si>
    <t>Will</t>
  </si>
  <si>
    <t>Williamson</t>
  </si>
  <si>
    <t>Winnebago</t>
  </si>
  <si>
    <t>Woodford</t>
  </si>
  <si>
    <t>County</t>
  </si>
  <si>
    <t>Value</t>
  </si>
  <si>
    <t>DeKalb</t>
  </si>
  <si>
    <t>DuPage</t>
  </si>
  <si>
    <t>LaSalle</t>
  </si>
  <si>
    <t>McDonough</t>
  </si>
  <si>
    <t>McHenry</t>
  </si>
  <si>
    <t>McLean</t>
  </si>
  <si>
    <t>Avg IF &gt; 10</t>
  </si>
  <si>
    <t>Category 1</t>
  </si>
  <si>
    <t>Category 2</t>
  </si>
  <si>
    <t>Category 3</t>
  </si>
  <si>
    <t>Category 4</t>
  </si>
  <si>
    <t>Category 5</t>
  </si>
  <si>
    <t>Category 6</t>
  </si>
  <si>
    <t>Category 7</t>
  </si>
  <si>
    <t>Category 8</t>
  </si>
  <si>
    <t>A</t>
  </si>
  <si>
    <t>B</t>
  </si>
  <si>
    <t>C</t>
  </si>
  <si>
    <t>Heat Maps</t>
  </si>
  <si>
    <t xml:space="preserve"> </t>
  </si>
  <si>
    <t xml:space="preserve">Range </t>
  </si>
  <si>
    <t>Mean</t>
  </si>
  <si>
    <t>Range</t>
  </si>
  <si>
    <t>Try it!</t>
  </si>
  <si>
    <t>group d</t>
  </si>
  <si>
    <t>group c</t>
  </si>
  <si>
    <t>group b</t>
  </si>
  <si>
    <t>group a</t>
  </si>
  <si>
    <t>Science Fair experiments</t>
  </si>
  <si>
    <t>how pea plants react to different types of liquid, in millimeters</t>
  </si>
  <si>
    <t>Day</t>
  </si>
  <si>
    <t>Lemon Juice</t>
  </si>
  <si>
    <t>Tap Water (control)</t>
  </si>
  <si>
    <t>Distilled Water</t>
  </si>
  <si>
    <t>Baby Motrin</t>
  </si>
  <si>
    <t>Sparkling Water</t>
  </si>
  <si>
    <t>Diet Soda</t>
  </si>
  <si>
    <t>source http://web.mph.net/academic/science/mvural/Life%20Science/Pea%20Plant%20Experiments.htm</t>
  </si>
  <si>
    <t>Row Labels</t>
  </si>
  <si>
    <t>Grand Total</t>
  </si>
  <si>
    <t>Freq. of Litter size</t>
  </si>
  <si>
    <t>1-3</t>
  </si>
  <si>
    <t>4-6</t>
  </si>
  <si>
    <t>7-10</t>
  </si>
  <si>
    <t>Minot</t>
  </si>
  <si>
    <t>Miami</t>
  </si>
  <si>
    <t>Dec</t>
  </si>
  <si>
    <t>Nov</t>
  </si>
  <si>
    <t>Oct</t>
  </si>
  <si>
    <t>Sep</t>
  </si>
  <si>
    <t>Aug</t>
  </si>
  <si>
    <t>Jul</t>
  </si>
  <si>
    <t>Jun</t>
  </si>
  <si>
    <t>May</t>
  </si>
  <si>
    <t>Apr</t>
  </si>
  <si>
    <t>Mar</t>
  </si>
  <si>
    <t>Feb</t>
  </si>
  <si>
    <t>Jan</t>
  </si>
  <si>
    <t>Average high in °F</t>
  </si>
  <si>
    <t>Radar Charts</t>
  </si>
  <si>
    <t>On Time</t>
  </si>
  <si>
    <t>Diversions</t>
  </si>
  <si>
    <t>Cancellations</t>
  </si>
  <si>
    <t>Late arrivals</t>
  </si>
  <si>
    <t>Late departures</t>
  </si>
  <si>
    <t>Delays:</t>
  </si>
  <si>
    <t xml:space="preserve">  Total operations</t>
  </si>
  <si>
    <t>Item</t>
  </si>
  <si>
    <t>[In thousands (5,327.4 represents 5,327,400). For calendar years. See headnote, Table 1080]</t>
  </si>
  <si>
    <t>Table 1079. U.S. Carrier Delays, Cancellations, and Diversions</t>
  </si>
  <si>
    <t>Pensions and Social Security</t>
  </si>
  <si>
    <t>Life and other personal insurance</t>
  </si>
  <si>
    <t>Personal insurance and pensions</t>
  </si>
  <si>
    <t>Cash contributions</t>
  </si>
  <si>
    <t>Miscellaneous expenditures</t>
  </si>
  <si>
    <t>Tobacco products and smoking supplies</t>
  </si>
  <si>
    <t>Education</t>
  </si>
  <si>
    <t>Reading</t>
  </si>
  <si>
    <t>Personal care products and services</t>
  </si>
  <si>
    <t>Entertainment: other supplies, equip., &amp; services</t>
  </si>
  <si>
    <t>Toys, hobbies, and playground equipment</t>
  </si>
  <si>
    <t>Pets, toys, and playground equipment</t>
  </si>
  <si>
    <t>Pets</t>
  </si>
  <si>
    <t>Audio and visual equipment and services</t>
  </si>
  <si>
    <t>Entertainment: fees and admissions</t>
  </si>
  <si>
    <t>Entertainment</t>
  </si>
  <si>
    <t>Medical supplies</t>
  </si>
  <si>
    <t>Drugs: Prescription and nonprescription</t>
  </si>
  <si>
    <t>Medical services</t>
  </si>
  <si>
    <t>Health insurance</t>
  </si>
  <si>
    <t>Healthcare</t>
  </si>
  <si>
    <t>Public transportation</t>
  </si>
  <si>
    <t>Vehicle. rent., leas., licen., oth. charges</t>
  </si>
  <si>
    <t>Vehicle insurance</t>
  </si>
  <si>
    <t>Vehicle maintenance and repairs</t>
  </si>
  <si>
    <t>Vehicle finance charges</t>
  </si>
  <si>
    <t>Other vehicle expenses</t>
  </si>
  <si>
    <t>Gasoline and motor oil</t>
  </si>
  <si>
    <t>Other vehicle purchases</t>
  </si>
  <si>
    <t>Vehicle purchases: Cars and trucks, used</t>
  </si>
  <si>
    <t>Vehicle purchases: Cars and trucks, new</t>
  </si>
  <si>
    <t>Vehicle purchases (net outlay)</t>
  </si>
  <si>
    <t>Transportation</t>
  </si>
  <si>
    <t>Other apparel products and services</t>
  </si>
  <si>
    <t>Footwear</t>
  </si>
  <si>
    <t>Apparel, Children under 2</t>
  </si>
  <si>
    <t>Apparel, Girls, 2 to 15</t>
  </si>
  <si>
    <t>Apparel, Women, 16 and over</t>
  </si>
  <si>
    <t>Apparel, Women and girls</t>
  </si>
  <si>
    <t>Apparel, Boys, 2 to 15</t>
  </si>
  <si>
    <t>Apparel, Men, 16 and over</t>
  </si>
  <si>
    <t>Apparel, Men and boys</t>
  </si>
  <si>
    <t>Apparel and services</t>
  </si>
  <si>
    <t>Miscellaneous household equipment</t>
  </si>
  <si>
    <t>Small appliances, misc. housewares</t>
  </si>
  <si>
    <t>Major appliances</t>
  </si>
  <si>
    <t>Floor coverings</t>
  </si>
  <si>
    <t>Furniture</t>
  </si>
  <si>
    <t>Household textiles</t>
  </si>
  <si>
    <t>Household furnishings and equipment</t>
  </si>
  <si>
    <t>Postage and stationery</t>
  </si>
  <si>
    <t>Other household products</t>
  </si>
  <si>
    <t>Laundry and cleaning supplies</t>
  </si>
  <si>
    <t>Housekeeping supplies</t>
  </si>
  <si>
    <t>Other household expenses</t>
  </si>
  <si>
    <t>Personal services</t>
  </si>
  <si>
    <t>Household operations</t>
  </si>
  <si>
    <t>Water and other public services</t>
  </si>
  <si>
    <t>Cellular phone service</t>
  </si>
  <si>
    <t>Residential phone service, VOIP, and phone cards</t>
  </si>
  <si>
    <t>Telephone services</t>
  </si>
  <si>
    <t>Fuel oil and other fuels</t>
  </si>
  <si>
    <t>Electricity</t>
  </si>
  <si>
    <t>Natural gas</t>
  </si>
  <si>
    <t>Utilities, fuels, and public services</t>
  </si>
  <si>
    <t>Other lodging</t>
  </si>
  <si>
    <t>Rented dwellings</t>
  </si>
  <si>
    <t>Maintenance, rep., ins., oth. exp., owned dwelling</t>
  </si>
  <si>
    <t>Property taxes</t>
  </si>
  <si>
    <t>Mortgage interest and charges</t>
  </si>
  <si>
    <t>Owned dwellings</t>
  </si>
  <si>
    <t>Shelter</t>
  </si>
  <si>
    <t>Housing</t>
  </si>
  <si>
    <t>Alcoholic beverages</t>
  </si>
  <si>
    <t>Food away from home</t>
  </si>
  <si>
    <t>Food prep. by consumer unit, out-of-town trips</t>
  </si>
  <si>
    <t>Nonalcoholic beverages</t>
  </si>
  <si>
    <t>Miscellaneous foods</t>
  </si>
  <si>
    <t>Fats and oils</t>
  </si>
  <si>
    <t>Sugar and other sweets</t>
  </si>
  <si>
    <t>Other food at home</t>
  </si>
  <si>
    <t>Processed vegetables</t>
  </si>
  <si>
    <t>Processed fruits</t>
  </si>
  <si>
    <t>Fresh vegetables</t>
  </si>
  <si>
    <t>Fresh fruits</t>
  </si>
  <si>
    <t>Fruits and vegetables</t>
  </si>
  <si>
    <t>Other dairy products</t>
  </si>
  <si>
    <t>Fresh milk and cream</t>
  </si>
  <si>
    <t>Dairy products</t>
  </si>
  <si>
    <t>Eggs</t>
  </si>
  <si>
    <t>Fish and seafood</t>
  </si>
  <si>
    <t>Poultry</t>
  </si>
  <si>
    <t>Other meats</t>
  </si>
  <si>
    <t>Pork</t>
  </si>
  <si>
    <t>Beef</t>
  </si>
  <si>
    <t>Meats, poultry, fish, and eggs</t>
  </si>
  <si>
    <t>Bakery products</t>
  </si>
  <si>
    <t>Cereals and cereal products</t>
  </si>
  <si>
    <t>Cereals and bakery products</t>
  </si>
  <si>
    <t>Food at home</t>
  </si>
  <si>
    <t>Food</t>
  </si>
  <si>
    <t>USD</t>
  </si>
  <si>
    <t>Level 4</t>
  </si>
  <si>
    <t>Level 3</t>
  </si>
  <si>
    <t>Level 2</t>
  </si>
  <si>
    <t>Level 1</t>
  </si>
  <si>
    <t>Stacked bar charts</t>
  </si>
  <si>
    <t>Sunburst Charts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</si>
</sst>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
  </numFmts>
  <fonts count="19" x14ac:knownFonts="1">
    <font>
      <sz val="11"/>
      <color theme="1"/>
      <name val="Century Gothic"/>
      <family val="2"/>
      <scheme val="minor"/>
    </font>
    <font>
      <b/>
      <sz val="11"/>
      <color theme="1"/>
      <name val="Century Gothic"/>
      <family val="2"/>
      <scheme val="minor"/>
    </font>
    <font>
      <b/>
      <sz val="22"/>
      <color theme="0"/>
      <name val="Century Gothic"/>
      <family val="2"/>
    </font>
    <font>
      <b/>
      <sz val="11"/>
      <name val="Century Gothic"/>
      <family val="2"/>
      <scheme val="minor"/>
    </font>
    <font>
      <i/>
      <sz val="9"/>
      <color theme="1"/>
      <name val="Century Gothic"/>
      <family val="2"/>
      <scheme val="minor"/>
    </font>
    <font>
      <b/>
      <sz val="11"/>
      <color rgb="FF000000"/>
      <name val="Verdana"/>
      <family val="2"/>
    </font>
    <font>
      <sz val="11"/>
      <color rgb="FF000000"/>
      <name val="Verdana"/>
      <family val="2"/>
    </font>
    <font>
      <sz val="11"/>
      <color theme="1"/>
      <name val="Century Gothic"/>
      <family val="2"/>
      <scheme val="minor"/>
    </font>
    <font>
      <sz val="18"/>
      <color rgb="FF000000"/>
      <name val="Arial"/>
      <family val="2"/>
    </font>
    <font>
      <b/>
      <sz val="10"/>
      <name val="Arial"/>
      <family val="2"/>
    </font>
    <font>
      <sz val="10"/>
      <name val="Arial"/>
      <family val="2"/>
    </font>
    <font>
      <sz val="10"/>
      <name val="Times"/>
      <family val="1"/>
    </font>
    <font>
      <sz val="10"/>
      <color rgb="FF000000"/>
      <name val="Arial"/>
      <family val="2"/>
    </font>
    <font>
      <sz val="11"/>
      <color rgb="FF000000"/>
      <name val="Century Gothic"/>
      <family val="2"/>
      <scheme val="minor"/>
    </font>
    <font>
      <sz val="11"/>
      <name val="Century Gothic"/>
      <family val="2"/>
      <scheme val="minor"/>
    </font>
    <font>
      <sz val="12"/>
      <name val="Century Gothic"/>
      <family val="2"/>
      <scheme val="minor"/>
    </font>
    <font>
      <sz val="12"/>
      <name val="Courier New"/>
      <family val="3"/>
    </font>
    <font>
      <sz val="12"/>
      <color indexed="8"/>
      <name val="Courier New"/>
      <family val="3"/>
    </font>
    <font>
      <sz val="8"/>
      <name val="Century Gothic"/>
      <family val="2"/>
      <scheme val="minor"/>
    </font>
  </fonts>
  <fills count="6">
    <fill>
      <patternFill patternType="none"/>
    </fill>
    <fill>
      <patternFill patternType="gray125"/>
    </fill>
    <fill>
      <patternFill patternType="solid">
        <fgColor theme="3"/>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rgb="FFFFFF00"/>
        <bgColor indexed="64"/>
      </patternFill>
    </fill>
  </fills>
  <borders count="24">
    <border>
      <left/>
      <right/>
      <top/>
      <bottom/>
      <diagonal/>
    </border>
    <border>
      <left/>
      <right/>
      <top/>
      <bottom style="thick">
        <color theme="4"/>
      </bottom>
      <diagonal/>
    </border>
    <border>
      <left/>
      <right/>
      <top/>
      <bottom style="medium">
        <color indexed="64"/>
      </bottom>
      <diagonal/>
    </border>
    <border>
      <left/>
      <right/>
      <top style="medium">
        <color indexed="64"/>
      </top>
      <bottom style="thin">
        <color indexed="64"/>
      </bottom>
      <diagonal/>
    </border>
    <border>
      <left/>
      <right style="medium">
        <color rgb="FFE8EEF4"/>
      </right>
      <top style="medium">
        <color rgb="FFE8EEF4"/>
      </top>
      <bottom style="medium">
        <color rgb="FFE8EEF4"/>
      </bottom>
      <diagonal/>
    </border>
    <border>
      <left style="medium">
        <color rgb="FFE8EEF4"/>
      </left>
      <right/>
      <top style="medium">
        <color rgb="FFE8EEF4"/>
      </top>
      <bottom style="medium">
        <color rgb="FFE8EEF4"/>
      </bottom>
      <diagonal/>
    </border>
    <border>
      <left/>
      <right style="medium">
        <color rgb="FFE8EEF4"/>
      </right>
      <top/>
      <bottom style="medium">
        <color rgb="FFE8EEF4"/>
      </bottom>
      <diagonal/>
    </border>
    <border>
      <left style="medium">
        <color rgb="FFE8EEF4"/>
      </left>
      <right/>
      <top/>
      <bottom style="medium">
        <color rgb="FFE8EEF4"/>
      </bottom>
      <diagonal/>
    </border>
    <border>
      <left/>
      <right style="medium">
        <color rgb="FFE8EEF4"/>
      </right>
      <top style="medium">
        <color rgb="FFE8EEF4"/>
      </top>
      <bottom/>
      <diagonal/>
    </border>
    <border>
      <left style="medium">
        <color rgb="FFE8EEF4"/>
      </left>
      <right/>
      <top style="medium">
        <color rgb="FFE8EEF4"/>
      </top>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top/>
      <bottom style="thin">
        <color rgb="FF000000"/>
      </bottom>
      <diagonal/>
    </border>
    <border>
      <left/>
      <right/>
      <top style="thin">
        <color rgb="FF000000"/>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2" borderId="1" applyNumberFormat="0" applyProtection="0">
      <alignment vertical="center"/>
    </xf>
    <xf numFmtId="9" fontId="7" fillId="0" borderId="0" applyFont="0" applyFill="0" applyBorder="0" applyAlignment="0" applyProtection="0"/>
  </cellStyleXfs>
  <cellXfs count="75">
    <xf numFmtId="0" fontId="0" fillId="0" borderId="0" xfId="0"/>
    <xf numFmtId="0" fontId="1" fillId="0" borderId="0" xfId="0" applyFont="1" applyAlignment="1">
      <alignment horizontal="center"/>
    </xf>
    <xf numFmtId="0" fontId="3" fillId="0" borderId="0" xfId="0" applyFont="1" applyAlignment="1">
      <alignment horizontal="center"/>
    </xf>
    <xf numFmtId="0" fontId="1" fillId="3" borderId="0" xfId="0" applyFont="1" applyFill="1"/>
    <xf numFmtId="0" fontId="0" fillId="3" borderId="0" xfId="0" applyFill="1" applyAlignment="1"/>
    <xf numFmtId="0" fontId="0" fillId="3" borderId="0" xfId="0" applyFill="1"/>
    <xf numFmtId="2" fontId="0" fillId="0" borderId="0" xfId="0" applyNumberFormat="1"/>
    <xf numFmtId="164" fontId="0" fillId="0" borderId="0" xfId="0" applyNumberFormat="1"/>
    <xf numFmtId="164" fontId="0" fillId="3" borderId="0" xfId="0" applyNumberFormat="1" applyFill="1" applyAlignment="1"/>
    <xf numFmtId="0" fontId="0" fillId="0" borderId="0" xfId="0" applyNumberFormat="1" applyFill="1" applyBorder="1" applyAlignment="1"/>
    <xf numFmtId="0" fontId="0" fillId="0" borderId="0" xfId="0" applyFill="1" applyBorder="1" applyAlignment="1"/>
    <xf numFmtId="10" fontId="0" fillId="0" borderId="0" xfId="0" applyNumberFormat="1" applyFill="1" applyBorder="1" applyAlignment="1"/>
    <xf numFmtId="0" fontId="0" fillId="0" borderId="2" xfId="0" applyFill="1" applyBorder="1" applyAlignment="1"/>
    <xf numFmtId="10" fontId="0" fillId="0" borderId="2" xfId="0" applyNumberFormat="1" applyFill="1" applyBorder="1" applyAlignment="1"/>
    <xf numFmtId="0" fontId="4" fillId="0" borderId="3" xfId="0" applyFont="1" applyFill="1" applyBorder="1" applyAlignment="1">
      <alignment horizontal="center"/>
    </xf>
    <xf numFmtId="0" fontId="0" fillId="0" borderId="0" xfId="0"/>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6" fillId="0" borderId="4" xfId="0" applyFont="1" applyFill="1" applyBorder="1" applyAlignment="1">
      <alignment vertical="center" wrapText="1"/>
    </xf>
    <xf numFmtId="0" fontId="6" fillId="0" borderId="5" xfId="0" applyFont="1" applyFill="1" applyBorder="1" applyAlignment="1">
      <alignment horizontal="right" vertical="center" wrapText="1"/>
    </xf>
    <xf numFmtId="0" fontId="6" fillId="0" borderId="8" xfId="0" applyFont="1" applyFill="1" applyBorder="1" applyAlignment="1">
      <alignment vertical="center" wrapText="1"/>
    </xf>
    <xf numFmtId="0" fontId="6" fillId="0" borderId="9" xfId="0" applyFont="1" applyFill="1" applyBorder="1" applyAlignment="1">
      <alignment horizontal="right" vertical="center" wrapText="1"/>
    </xf>
    <xf numFmtId="0" fontId="0" fillId="0" borderId="0" xfId="0" applyFill="1"/>
    <xf numFmtId="165" fontId="0" fillId="0" borderId="0" xfId="0" applyNumberFormat="1"/>
    <xf numFmtId="9" fontId="0" fillId="0" borderId="0" xfId="2" applyFont="1"/>
    <xf numFmtId="0" fontId="0" fillId="0" borderId="0" xfId="0" applyAlignment="1">
      <alignment horizontal="center"/>
    </xf>
    <xf numFmtId="0" fontId="0" fillId="0" borderId="10" xfId="0" applyFill="1" applyBorder="1"/>
    <xf numFmtId="2" fontId="0" fillId="0" borderId="11" xfId="0" applyNumberFormat="1" applyFill="1" applyBorder="1"/>
    <xf numFmtId="0" fontId="0" fillId="0" borderId="12" xfId="0" applyFill="1" applyBorder="1"/>
    <xf numFmtId="0" fontId="0" fillId="0" borderId="13" xfId="0" applyFill="1" applyBorder="1"/>
    <xf numFmtId="2" fontId="0" fillId="0" borderId="0" xfId="0" applyNumberFormat="1" applyFill="1" applyBorder="1"/>
    <xf numFmtId="0" fontId="0" fillId="0" borderId="14" xfId="0" applyFill="1" applyBorder="1"/>
    <xf numFmtId="0" fontId="0" fillId="0" borderId="15" xfId="0" applyFill="1" applyBorder="1"/>
    <xf numFmtId="2" fontId="0" fillId="0" borderId="16" xfId="0" applyNumberFormat="1" applyFill="1" applyBorder="1"/>
    <xf numFmtId="0" fontId="0" fillId="0" borderId="17" xfId="0" applyFill="1" applyBorder="1"/>
    <xf numFmtId="2" fontId="0" fillId="0" borderId="0" xfId="0" applyNumberFormat="1" applyAlignment="1">
      <alignment horizontal="center"/>
    </xf>
    <xf numFmtId="0" fontId="0" fillId="0" borderId="0" xfId="0" applyFont="1" applyAlignment="1"/>
    <xf numFmtId="0" fontId="9" fillId="0" borderId="18" xfId="0" applyFont="1" applyBorder="1" applyAlignment="1"/>
    <xf numFmtId="0" fontId="10" fillId="0" borderId="0" xfId="0" applyFont="1" applyAlignment="1">
      <alignment horizontal="right"/>
    </xf>
    <xf numFmtId="0" fontId="10" fillId="0" borderId="19" xfId="0" applyFont="1" applyBorder="1" applyAlignment="1">
      <alignment horizontal="right"/>
    </xf>
    <xf numFmtId="0" fontId="11" fillId="0" borderId="0" xfId="0" applyFont="1"/>
    <xf numFmtId="0" fontId="0" fillId="0" borderId="0" xfId="0" applyNumberFormat="1"/>
    <xf numFmtId="0" fontId="0" fillId="0" borderId="0" xfId="0" pivotButton="1"/>
    <xf numFmtId="0" fontId="0" fillId="0" borderId="0" xfId="0" applyAlignment="1">
      <alignment horizontal="left"/>
    </xf>
    <xf numFmtId="0" fontId="1" fillId="0" borderId="0" xfId="0" applyFont="1"/>
    <xf numFmtId="0" fontId="13" fillId="0" borderId="0" xfId="0" applyFont="1"/>
    <xf numFmtId="0" fontId="14" fillId="0" borderId="0" xfId="0" applyFont="1"/>
    <xf numFmtId="0" fontId="15" fillId="0" borderId="0" xfId="0" applyFont="1"/>
    <xf numFmtId="166" fontId="0" fillId="0" borderId="0" xfId="0" applyNumberFormat="1"/>
    <xf numFmtId="166" fontId="16" fillId="0" borderId="0" xfId="0" applyNumberFormat="1" applyFont="1" applyBorder="1"/>
    <xf numFmtId="166" fontId="16" fillId="0" borderId="20" xfId="0" applyNumberFormat="1" applyFont="1" applyBorder="1"/>
    <xf numFmtId="166" fontId="17" fillId="0" borderId="20" xfId="0" applyNumberFormat="1" applyFont="1" applyFill="1" applyBorder="1"/>
    <xf numFmtId="166" fontId="16" fillId="0" borderId="0" xfId="0" applyNumberFormat="1" applyFont="1"/>
    <xf numFmtId="166" fontId="17" fillId="0" borderId="0" xfId="0" applyNumberFormat="1" applyFont="1" applyFill="1"/>
    <xf numFmtId="166" fontId="17" fillId="0" borderId="0" xfId="0" applyNumberFormat="1" applyFont="1" applyFill="1" applyBorder="1"/>
    <xf numFmtId="0" fontId="16" fillId="0" borderId="0" xfId="0" applyFont="1"/>
    <xf numFmtId="166" fontId="17" fillId="0" borderId="0" xfId="0" applyNumberFormat="1" applyFont="1"/>
    <xf numFmtId="0" fontId="16" fillId="0" borderId="0" xfId="0" applyFont="1" applyBorder="1"/>
    <xf numFmtId="0" fontId="16" fillId="0" borderId="21" xfId="0" applyFont="1" applyBorder="1"/>
    <xf numFmtId="0" fontId="16" fillId="0" borderId="22" xfId="0" applyFont="1" applyFill="1" applyBorder="1"/>
    <xf numFmtId="0" fontId="16" fillId="0" borderId="22" xfId="0" applyFont="1" applyBorder="1"/>
    <xf numFmtId="0" fontId="16" fillId="0" borderId="23" xfId="0" applyFont="1" applyBorder="1" applyAlignment="1">
      <alignment horizontal="center"/>
    </xf>
    <xf numFmtId="0" fontId="18" fillId="0" borderId="0" xfId="0" applyNumberFormat="1" applyFont="1" applyBorder="1"/>
    <xf numFmtId="0" fontId="18" fillId="0" borderId="0" xfId="0" applyFont="1" applyBorder="1"/>
    <xf numFmtId="0" fontId="18" fillId="4" borderId="0" xfId="0" applyFont="1" applyFill="1" applyBorder="1" applyAlignment="1">
      <alignment horizontal="right"/>
    </xf>
    <xf numFmtId="0" fontId="18" fillId="4" borderId="0" xfId="0" applyFont="1" applyFill="1" applyBorder="1"/>
    <xf numFmtId="0" fontId="2" fillId="2" borderId="1" xfId="1">
      <alignment vertical="center"/>
    </xf>
    <xf numFmtId="0" fontId="0" fillId="5" borderId="0" xfId="0" applyFill="1" applyAlignment="1">
      <alignment horizontal="center"/>
    </xf>
    <xf numFmtId="0" fontId="0" fillId="0" borderId="0" xfId="0" applyAlignment="1">
      <alignment horizontal="center"/>
    </xf>
    <xf numFmtId="0" fontId="2" fillId="2" borderId="0" xfId="1" applyBorder="1">
      <alignment vertical="center"/>
    </xf>
    <xf numFmtId="0" fontId="8" fillId="0" borderId="0" xfId="0" applyFont="1" applyAlignment="1"/>
    <xf numFmtId="0" fontId="0" fillId="0" borderId="0" xfId="0" applyFont="1" applyAlignment="1"/>
    <xf numFmtId="0" fontId="12" fillId="0" borderId="0" xfId="0" applyFont="1" applyAlignment="1"/>
    <xf numFmtId="0" fontId="16" fillId="0" borderId="0" xfId="0" applyFont="1" applyAlignment="1">
      <alignment horizontal="left" wrapText="1"/>
    </xf>
    <xf numFmtId="0" fontId="17" fillId="0" borderId="20" xfId="0" applyFont="1" applyBorder="1" applyAlignment="1">
      <alignment horizontal="left" wrapText="1"/>
    </xf>
  </cellXfs>
  <cellStyles count="3">
    <cellStyle name="Heading 1" xfId="1" builtinId="16" customBuiltin="1"/>
    <cellStyle name="Normal" xfId="0" builtinId="0"/>
    <cellStyle name="Percent" xfId="2" builtinId="5"/>
  </cellStyles>
  <dxfs count="9">
    <dxf>
      <font>
        <b val="0"/>
        <i val="0"/>
        <strike val="0"/>
        <condense val="0"/>
        <extend val="0"/>
        <outline val="0"/>
        <shadow val="0"/>
        <u val="none"/>
        <vertAlign val="baseline"/>
        <sz val="11"/>
        <color rgb="FF000000"/>
        <name val="Verdana"/>
        <scheme val="none"/>
      </font>
      <fill>
        <patternFill patternType="none">
          <fgColor indexed="64"/>
          <bgColor auto="1"/>
        </patternFill>
      </fill>
      <alignment horizontal="right" vertical="center" textRotation="0" wrapText="1" indent="0" justifyLastLine="0" shrinkToFit="0" readingOrder="0"/>
      <border diagonalUp="0" diagonalDown="0" outline="0">
        <left style="medium">
          <color rgb="FFE8EEF4"/>
        </left>
        <right/>
        <top style="medium">
          <color rgb="FFE8EEF4"/>
        </top>
        <bottom style="medium">
          <color rgb="FFE8EEF4"/>
        </bottom>
      </border>
    </dxf>
    <dxf>
      <font>
        <b val="0"/>
        <i val="0"/>
        <strike val="0"/>
        <condense val="0"/>
        <extend val="0"/>
        <outline val="0"/>
        <shadow val="0"/>
        <u val="none"/>
        <vertAlign val="baseline"/>
        <sz val="11"/>
        <color rgb="FF000000"/>
        <name val="Verdana"/>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medium">
          <color rgb="FFE8EEF4"/>
        </right>
        <top style="medium">
          <color rgb="FFE8EEF4"/>
        </top>
        <bottom style="medium">
          <color rgb="FFE8EEF4"/>
        </bottom>
      </border>
    </dxf>
    <dxf>
      <border outline="0">
        <top style="medium">
          <color rgb="FFE8EEF4"/>
        </top>
      </border>
    </dxf>
    <dxf>
      <border outline="0">
        <left style="medium">
          <color rgb="FFE8EEF4"/>
        </left>
        <right style="medium">
          <color rgb="FFE8EEF4"/>
        </right>
        <top style="medium">
          <color rgb="FFE8EEF4"/>
        </top>
        <bottom style="medium">
          <color rgb="FFE8EEF4"/>
        </bottom>
      </border>
    </dxf>
    <dxf>
      <fill>
        <patternFill patternType="none">
          <fgColor indexed="64"/>
          <bgColor auto="1"/>
        </patternFill>
      </fill>
    </dxf>
    <dxf>
      <border outline="0">
        <bottom style="medium">
          <color rgb="FFE8EEF4"/>
        </bottom>
      </border>
    </dxf>
    <dxf>
      <font>
        <b/>
        <i val="0"/>
        <strike val="0"/>
        <condense val="0"/>
        <extend val="0"/>
        <outline val="0"/>
        <shadow val="0"/>
        <u val="none"/>
        <vertAlign val="baseline"/>
        <sz val="11"/>
        <color rgb="FF000000"/>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medium">
          <color rgb="FFE8EEF4"/>
        </left>
        <right style="medium">
          <color rgb="FFE8EEF4"/>
        </right>
        <top/>
        <bottom/>
      </border>
    </dxf>
    <dxf>
      <font>
        <b/>
        <i val="0"/>
        <strike val="0"/>
        <condense val="0"/>
        <extend val="0"/>
        <outline val="0"/>
        <shadow val="0"/>
        <u val="none"/>
        <vertAlign val="baseline"/>
        <sz val="11"/>
        <color auto="1"/>
        <name val="Century Gothic"/>
        <scheme val="minor"/>
      </font>
      <alignment horizontal="center" vertical="bottom" textRotation="0" wrapText="0" indent="0" justifyLastLine="0" shrinkToFit="0" readingOrder="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This is a line 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Slope!$C$7</c:f>
              <c:strCache>
                <c:ptCount val="1"/>
                <c:pt idx="0">
                  <c:v>x</c:v>
                </c:pt>
              </c:strCache>
            </c:strRef>
          </c:tx>
          <c:spPr>
            <a:ln w="28575" cap="rnd">
              <a:solidFill>
                <a:schemeClr val="accent6"/>
              </a:solidFill>
              <a:round/>
            </a:ln>
            <a:effectLst/>
          </c:spPr>
          <c:marker>
            <c:symbol val="none"/>
          </c:marker>
          <c:val>
            <c:numRef>
              <c:f>Slope!$C$8:$C$15</c:f>
              <c:numCache>
                <c:formatCode>General</c:formatCode>
                <c:ptCount val="8"/>
                <c:pt idx="0">
                  <c:v>9</c:v>
                </c:pt>
                <c:pt idx="1">
                  <c:v>15</c:v>
                </c:pt>
                <c:pt idx="2">
                  <c:v>21</c:v>
                </c:pt>
                <c:pt idx="3">
                  <c:v>27</c:v>
                </c:pt>
                <c:pt idx="4">
                  <c:v>33</c:v>
                </c:pt>
                <c:pt idx="5">
                  <c:v>39</c:v>
                </c:pt>
                <c:pt idx="6">
                  <c:v>45</c:v>
                </c:pt>
                <c:pt idx="7">
                  <c:v>51</c:v>
                </c:pt>
              </c:numCache>
            </c:numRef>
          </c:val>
          <c:smooth val="0"/>
          <c:extLst>
            <c:ext xmlns:c16="http://schemas.microsoft.com/office/drawing/2014/chart" uri="{C3380CC4-5D6E-409C-BE32-E72D297353CC}">
              <c16:uniqueId val="{00000000-EE7D-4A7C-AC82-0EB6277A8EDC}"/>
            </c:ext>
          </c:extLst>
        </c:ser>
        <c:ser>
          <c:idx val="1"/>
          <c:order val="1"/>
          <c:tx>
            <c:strRef>
              <c:f>Slope!$D$7</c:f>
              <c:strCache>
                <c:ptCount val="1"/>
                <c:pt idx="0">
                  <c:v>y</c:v>
                </c:pt>
              </c:strCache>
            </c:strRef>
          </c:tx>
          <c:spPr>
            <a:ln w="28575" cap="rnd">
              <a:solidFill>
                <a:schemeClr val="accent5"/>
              </a:solidFill>
              <a:round/>
            </a:ln>
            <a:effectLst/>
          </c:spPr>
          <c:marker>
            <c:symbol val="none"/>
          </c:marker>
          <c:val>
            <c:numRef>
              <c:f>Slope!$D$8:$D$15</c:f>
              <c:numCache>
                <c:formatCode>General</c:formatCode>
                <c:ptCount val="8"/>
                <c:pt idx="0">
                  <c:v>2</c:v>
                </c:pt>
                <c:pt idx="1">
                  <c:v>4</c:v>
                </c:pt>
                <c:pt idx="2">
                  <c:v>6</c:v>
                </c:pt>
                <c:pt idx="3">
                  <c:v>8</c:v>
                </c:pt>
                <c:pt idx="4">
                  <c:v>10</c:v>
                </c:pt>
                <c:pt idx="5">
                  <c:v>12</c:v>
                </c:pt>
                <c:pt idx="6">
                  <c:v>14</c:v>
                </c:pt>
                <c:pt idx="7">
                  <c:v>16</c:v>
                </c:pt>
              </c:numCache>
            </c:numRef>
          </c:val>
          <c:smooth val="0"/>
          <c:extLst>
            <c:ext xmlns:c16="http://schemas.microsoft.com/office/drawing/2014/chart" uri="{C3380CC4-5D6E-409C-BE32-E72D297353CC}">
              <c16:uniqueId val="{00000001-EE7D-4A7C-AC82-0EB6277A8EDC}"/>
            </c:ext>
          </c:extLst>
        </c:ser>
        <c:dLbls>
          <c:showLegendKey val="0"/>
          <c:showVal val="0"/>
          <c:showCatName val="0"/>
          <c:showSerName val="0"/>
          <c:showPercent val="0"/>
          <c:showBubbleSize val="0"/>
        </c:dLbls>
        <c:smooth val="0"/>
        <c:axId val="389826848"/>
        <c:axId val="389828488"/>
      </c:lineChart>
      <c:catAx>
        <c:axId val="389826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828488"/>
        <c:crosses val="autoZero"/>
        <c:auto val="1"/>
        <c:lblAlgn val="ctr"/>
        <c:lblOffset val="100"/>
        <c:noMultiLvlLbl val="0"/>
      </c:catAx>
      <c:valAx>
        <c:axId val="389828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826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Bar!$B$12</c:f>
              <c:strCache>
                <c:ptCount val="1"/>
                <c:pt idx="0">
                  <c:v>Late departures</c:v>
                </c:pt>
              </c:strCache>
            </c:strRef>
          </c:tx>
          <c:spPr>
            <a:solidFill>
              <a:schemeClr val="accent3"/>
            </a:solidFill>
            <a:ln>
              <a:noFill/>
            </a:ln>
            <a:effectLst/>
          </c:spPr>
          <c:invertIfNegative val="0"/>
          <c:cat>
            <c:numRef>
              <c:f>Bar!$C$9:$M$9</c:f>
              <c:numCache>
                <c:formatCode>General</c:formatCode>
                <c:ptCount val="11"/>
                <c:pt idx="0">
                  <c:v>1995</c:v>
                </c:pt>
                <c:pt idx="1">
                  <c:v>2000</c:v>
                </c:pt>
                <c:pt idx="2">
                  <c:v>2001</c:v>
                </c:pt>
                <c:pt idx="3">
                  <c:v>2002</c:v>
                </c:pt>
                <c:pt idx="4">
                  <c:v>2003</c:v>
                </c:pt>
                <c:pt idx="5">
                  <c:v>2004</c:v>
                </c:pt>
                <c:pt idx="6">
                  <c:v>2005</c:v>
                </c:pt>
                <c:pt idx="7">
                  <c:v>2006</c:v>
                </c:pt>
                <c:pt idx="8">
                  <c:v>2007</c:v>
                </c:pt>
                <c:pt idx="9">
                  <c:v>2008</c:v>
                </c:pt>
                <c:pt idx="10">
                  <c:v>2009</c:v>
                </c:pt>
              </c:numCache>
            </c:numRef>
          </c:cat>
          <c:val>
            <c:numRef>
              <c:f>Bar!$C$12:$M$12</c:f>
              <c:numCache>
                <c:formatCode>#,##0.0</c:formatCode>
                <c:ptCount val="11"/>
                <c:pt idx="0">
                  <c:v>827.93399999999997</c:v>
                </c:pt>
                <c:pt idx="1">
                  <c:v>1131.663</c:v>
                </c:pt>
                <c:pt idx="2">
                  <c:v>953.80799999999999</c:v>
                </c:pt>
                <c:pt idx="3">
                  <c:v>717.36800000000005</c:v>
                </c:pt>
                <c:pt idx="4">
                  <c:v>834.39</c:v>
                </c:pt>
                <c:pt idx="5">
                  <c:v>1187.5940000000001</c:v>
                </c:pt>
                <c:pt idx="6">
                  <c:v>1279.404</c:v>
                </c:pt>
                <c:pt idx="7">
                  <c:v>1424.777</c:v>
                </c:pt>
                <c:pt idx="8">
                  <c:v>1572.9780000000001</c:v>
                </c:pt>
                <c:pt idx="9">
                  <c:v>1327.1980000000001</c:v>
                </c:pt>
                <c:pt idx="10">
                  <c:v>1084.29</c:v>
                </c:pt>
              </c:numCache>
            </c:numRef>
          </c:val>
          <c:extLst>
            <c:ext xmlns:c16="http://schemas.microsoft.com/office/drawing/2014/chart" uri="{C3380CC4-5D6E-409C-BE32-E72D297353CC}">
              <c16:uniqueId val="{00000000-82BA-D848-8936-D211D88392A1}"/>
            </c:ext>
          </c:extLst>
        </c:ser>
        <c:ser>
          <c:idx val="3"/>
          <c:order val="1"/>
          <c:tx>
            <c:strRef>
              <c:f>Bar!$B$13</c:f>
              <c:strCache>
                <c:ptCount val="1"/>
                <c:pt idx="0">
                  <c:v>Late arrivals</c:v>
                </c:pt>
              </c:strCache>
            </c:strRef>
          </c:tx>
          <c:spPr>
            <a:solidFill>
              <a:schemeClr val="accent4"/>
            </a:solidFill>
            <a:ln>
              <a:noFill/>
            </a:ln>
            <a:effectLst/>
          </c:spPr>
          <c:invertIfNegative val="0"/>
          <c:cat>
            <c:numRef>
              <c:f>Bar!$C$9:$M$9</c:f>
              <c:numCache>
                <c:formatCode>General</c:formatCode>
                <c:ptCount val="11"/>
                <c:pt idx="0">
                  <c:v>1995</c:v>
                </c:pt>
                <c:pt idx="1">
                  <c:v>2000</c:v>
                </c:pt>
                <c:pt idx="2">
                  <c:v>2001</c:v>
                </c:pt>
                <c:pt idx="3">
                  <c:v>2002</c:v>
                </c:pt>
                <c:pt idx="4">
                  <c:v>2003</c:v>
                </c:pt>
                <c:pt idx="5">
                  <c:v>2004</c:v>
                </c:pt>
                <c:pt idx="6">
                  <c:v>2005</c:v>
                </c:pt>
                <c:pt idx="7">
                  <c:v>2006</c:v>
                </c:pt>
                <c:pt idx="8">
                  <c:v>2007</c:v>
                </c:pt>
                <c:pt idx="9">
                  <c:v>2008</c:v>
                </c:pt>
                <c:pt idx="10">
                  <c:v>2009</c:v>
                </c:pt>
              </c:numCache>
            </c:numRef>
          </c:cat>
          <c:val>
            <c:numRef>
              <c:f>Bar!$C$13:$M$13</c:f>
              <c:numCache>
                <c:formatCode>#,##0.0</c:formatCode>
                <c:ptCount val="11"/>
                <c:pt idx="0">
                  <c:v>1039.25</c:v>
                </c:pt>
                <c:pt idx="1">
                  <c:v>1356.04</c:v>
                </c:pt>
                <c:pt idx="2">
                  <c:v>1104.4390000000001</c:v>
                </c:pt>
                <c:pt idx="3">
                  <c:v>868.22500000000002</c:v>
                </c:pt>
                <c:pt idx="4">
                  <c:v>1057.8040000000001</c:v>
                </c:pt>
                <c:pt idx="5">
                  <c:v>1421.3910000000001</c:v>
                </c:pt>
                <c:pt idx="6">
                  <c:v>1466.0650000000001</c:v>
                </c:pt>
                <c:pt idx="7">
                  <c:v>1615.537</c:v>
                </c:pt>
                <c:pt idx="8">
                  <c:v>1804.028</c:v>
                </c:pt>
                <c:pt idx="9">
                  <c:v>1524.7349999999999</c:v>
                </c:pt>
                <c:pt idx="10">
                  <c:v>1218.288</c:v>
                </c:pt>
              </c:numCache>
            </c:numRef>
          </c:val>
          <c:extLst>
            <c:ext xmlns:c16="http://schemas.microsoft.com/office/drawing/2014/chart" uri="{C3380CC4-5D6E-409C-BE32-E72D297353CC}">
              <c16:uniqueId val="{00000001-82BA-D848-8936-D211D88392A1}"/>
            </c:ext>
          </c:extLst>
        </c:ser>
        <c:ser>
          <c:idx val="4"/>
          <c:order val="2"/>
          <c:tx>
            <c:strRef>
              <c:f>Bar!$B$14</c:f>
              <c:strCache>
                <c:ptCount val="1"/>
                <c:pt idx="0">
                  <c:v>Cancellations</c:v>
                </c:pt>
              </c:strCache>
            </c:strRef>
          </c:tx>
          <c:spPr>
            <a:solidFill>
              <a:schemeClr val="accent5"/>
            </a:solidFill>
            <a:ln>
              <a:noFill/>
            </a:ln>
            <a:effectLst/>
          </c:spPr>
          <c:invertIfNegative val="0"/>
          <c:cat>
            <c:numRef>
              <c:f>Bar!$C$9:$M$9</c:f>
              <c:numCache>
                <c:formatCode>General</c:formatCode>
                <c:ptCount val="11"/>
                <c:pt idx="0">
                  <c:v>1995</c:v>
                </c:pt>
                <c:pt idx="1">
                  <c:v>2000</c:v>
                </c:pt>
                <c:pt idx="2">
                  <c:v>2001</c:v>
                </c:pt>
                <c:pt idx="3">
                  <c:v>2002</c:v>
                </c:pt>
                <c:pt idx="4">
                  <c:v>2003</c:v>
                </c:pt>
                <c:pt idx="5">
                  <c:v>2004</c:v>
                </c:pt>
                <c:pt idx="6">
                  <c:v>2005</c:v>
                </c:pt>
                <c:pt idx="7">
                  <c:v>2006</c:v>
                </c:pt>
                <c:pt idx="8">
                  <c:v>2007</c:v>
                </c:pt>
                <c:pt idx="9">
                  <c:v>2008</c:v>
                </c:pt>
                <c:pt idx="10">
                  <c:v>2009</c:v>
                </c:pt>
              </c:numCache>
            </c:numRef>
          </c:cat>
          <c:val>
            <c:numRef>
              <c:f>Bar!$C$14:$M$14</c:f>
              <c:numCache>
                <c:formatCode>#,##0.0</c:formatCode>
                <c:ptCount val="11"/>
                <c:pt idx="0">
                  <c:v>91.905000000000001</c:v>
                </c:pt>
                <c:pt idx="1">
                  <c:v>187.49</c:v>
                </c:pt>
                <c:pt idx="2">
                  <c:v>231.19800000000001</c:v>
                </c:pt>
                <c:pt idx="3">
                  <c:v>65.143000000000001</c:v>
                </c:pt>
                <c:pt idx="4">
                  <c:v>101.46899999999999</c:v>
                </c:pt>
                <c:pt idx="5">
                  <c:v>127.75700000000001</c:v>
                </c:pt>
                <c:pt idx="6">
                  <c:v>133.72999999999999</c:v>
                </c:pt>
                <c:pt idx="7">
                  <c:v>121.934</c:v>
                </c:pt>
                <c:pt idx="8">
                  <c:v>160.809</c:v>
                </c:pt>
                <c:pt idx="9">
                  <c:v>137.43199999999999</c:v>
                </c:pt>
                <c:pt idx="10">
                  <c:v>89.376999999999995</c:v>
                </c:pt>
              </c:numCache>
            </c:numRef>
          </c:val>
          <c:extLst>
            <c:ext xmlns:c16="http://schemas.microsoft.com/office/drawing/2014/chart" uri="{C3380CC4-5D6E-409C-BE32-E72D297353CC}">
              <c16:uniqueId val="{00000002-82BA-D848-8936-D211D88392A1}"/>
            </c:ext>
          </c:extLst>
        </c:ser>
        <c:ser>
          <c:idx val="5"/>
          <c:order val="3"/>
          <c:tx>
            <c:strRef>
              <c:f>Bar!$B$15</c:f>
              <c:strCache>
                <c:ptCount val="1"/>
                <c:pt idx="0">
                  <c:v>Diversions</c:v>
                </c:pt>
              </c:strCache>
            </c:strRef>
          </c:tx>
          <c:spPr>
            <a:solidFill>
              <a:schemeClr val="accent6"/>
            </a:solidFill>
            <a:ln>
              <a:noFill/>
            </a:ln>
            <a:effectLst/>
          </c:spPr>
          <c:invertIfNegative val="0"/>
          <c:cat>
            <c:numRef>
              <c:f>Bar!$C$9:$M$9</c:f>
              <c:numCache>
                <c:formatCode>General</c:formatCode>
                <c:ptCount val="11"/>
                <c:pt idx="0">
                  <c:v>1995</c:v>
                </c:pt>
                <c:pt idx="1">
                  <c:v>2000</c:v>
                </c:pt>
                <c:pt idx="2">
                  <c:v>2001</c:v>
                </c:pt>
                <c:pt idx="3">
                  <c:v>2002</c:v>
                </c:pt>
                <c:pt idx="4">
                  <c:v>2003</c:v>
                </c:pt>
                <c:pt idx="5">
                  <c:v>2004</c:v>
                </c:pt>
                <c:pt idx="6">
                  <c:v>2005</c:v>
                </c:pt>
                <c:pt idx="7">
                  <c:v>2006</c:v>
                </c:pt>
                <c:pt idx="8">
                  <c:v>2007</c:v>
                </c:pt>
                <c:pt idx="9">
                  <c:v>2008</c:v>
                </c:pt>
                <c:pt idx="10">
                  <c:v>2009</c:v>
                </c:pt>
              </c:numCache>
            </c:numRef>
          </c:cat>
          <c:val>
            <c:numRef>
              <c:f>Bar!$C$15:$M$15</c:f>
              <c:numCache>
                <c:formatCode>#,##0.0</c:formatCode>
                <c:ptCount val="11"/>
                <c:pt idx="0">
                  <c:v>10.492000000000001</c:v>
                </c:pt>
                <c:pt idx="1">
                  <c:v>14.254</c:v>
                </c:pt>
                <c:pt idx="2">
                  <c:v>12.909000000000001</c:v>
                </c:pt>
                <c:pt idx="3">
                  <c:v>8.3559999999999999</c:v>
                </c:pt>
                <c:pt idx="4">
                  <c:v>11.381</c:v>
                </c:pt>
                <c:pt idx="5">
                  <c:v>13.784000000000001</c:v>
                </c:pt>
                <c:pt idx="6">
                  <c:v>14.028</c:v>
                </c:pt>
                <c:pt idx="7">
                  <c:v>16.186</c:v>
                </c:pt>
                <c:pt idx="8">
                  <c:v>17.181999999999999</c:v>
                </c:pt>
                <c:pt idx="9">
                  <c:v>17.265000000000001</c:v>
                </c:pt>
                <c:pt idx="10">
                  <c:v>15.462999999999999</c:v>
                </c:pt>
              </c:numCache>
            </c:numRef>
          </c:val>
          <c:extLst>
            <c:ext xmlns:c16="http://schemas.microsoft.com/office/drawing/2014/chart" uri="{C3380CC4-5D6E-409C-BE32-E72D297353CC}">
              <c16:uniqueId val="{00000003-82BA-D848-8936-D211D88392A1}"/>
            </c:ext>
          </c:extLst>
        </c:ser>
        <c:ser>
          <c:idx val="6"/>
          <c:order val="4"/>
          <c:tx>
            <c:strRef>
              <c:f>Bar!$B$16</c:f>
              <c:strCache>
                <c:ptCount val="1"/>
                <c:pt idx="0">
                  <c:v>On Time</c:v>
                </c:pt>
              </c:strCache>
            </c:strRef>
          </c:tx>
          <c:spPr>
            <a:solidFill>
              <a:schemeClr val="accent1">
                <a:lumMod val="60000"/>
              </a:schemeClr>
            </a:solidFill>
            <a:ln>
              <a:noFill/>
            </a:ln>
            <a:effectLst/>
          </c:spPr>
          <c:invertIfNegative val="0"/>
          <c:cat>
            <c:numRef>
              <c:f>Bar!$C$9:$M$9</c:f>
              <c:numCache>
                <c:formatCode>General</c:formatCode>
                <c:ptCount val="11"/>
                <c:pt idx="0">
                  <c:v>1995</c:v>
                </c:pt>
                <c:pt idx="1">
                  <c:v>2000</c:v>
                </c:pt>
                <c:pt idx="2">
                  <c:v>2001</c:v>
                </c:pt>
                <c:pt idx="3">
                  <c:v>2002</c:v>
                </c:pt>
                <c:pt idx="4">
                  <c:v>2003</c:v>
                </c:pt>
                <c:pt idx="5">
                  <c:v>2004</c:v>
                </c:pt>
                <c:pt idx="6">
                  <c:v>2005</c:v>
                </c:pt>
                <c:pt idx="7">
                  <c:v>2006</c:v>
                </c:pt>
                <c:pt idx="8">
                  <c:v>2007</c:v>
                </c:pt>
                <c:pt idx="9">
                  <c:v>2008</c:v>
                </c:pt>
                <c:pt idx="10">
                  <c:v>2009</c:v>
                </c:pt>
              </c:numCache>
            </c:numRef>
          </c:cat>
          <c:val>
            <c:numRef>
              <c:f>Bar!$C$16:$M$16</c:f>
              <c:numCache>
                <c:formatCode>#,##0.0</c:formatCode>
                <c:ptCount val="11"/>
                <c:pt idx="0">
                  <c:v>3357.8540000000003</c:v>
                </c:pt>
                <c:pt idx="1">
                  <c:v>2993.5999999999995</c:v>
                </c:pt>
                <c:pt idx="2">
                  <c:v>3665.4259999999995</c:v>
                </c:pt>
                <c:pt idx="3">
                  <c:v>3612.2670000000003</c:v>
                </c:pt>
                <c:pt idx="4">
                  <c:v>4483.4960000000001</c:v>
                </c:pt>
                <c:pt idx="5">
                  <c:v>4378.7440000000006</c:v>
                </c:pt>
                <c:pt idx="6">
                  <c:v>4247.3689999999997</c:v>
                </c:pt>
                <c:pt idx="7">
                  <c:v>3963.4879999999989</c:v>
                </c:pt>
                <c:pt idx="8">
                  <c:v>3900.4609999999993</c:v>
                </c:pt>
                <c:pt idx="9">
                  <c:v>4003.096</c:v>
                </c:pt>
                <c:pt idx="10">
                  <c:v>4042.8669999999997</c:v>
                </c:pt>
              </c:numCache>
            </c:numRef>
          </c:val>
          <c:extLst>
            <c:ext xmlns:c16="http://schemas.microsoft.com/office/drawing/2014/chart" uri="{C3380CC4-5D6E-409C-BE32-E72D297353CC}">
              <c16:uniqueId val="{00000004-82BA-D848-8936-D211D88392A1}"/>
            </c:ext>
          </c:extLst>
        </c:ser>
        <c:dLbls>
          <c:showLegendKey val="0"/>
          <c:showVal val="0"/>
          <c:showCatName val="0"/>
          <c:showSerName val="0"/>
          <c:showPercent val="0"/>
          <c:showBubbleSize val="0"/>
        </c:dLbls>
        <c:gapWidth val="150"/>
        <c:overlap val="100"/>
        <c:axId val="1117972687"/>
        <c:axId val="1048650687"/>
      </c:barChart>
      <c:catAx>
        <c:axId val="111797268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650687"/>
        <c:crosses val="autoZero"/>
        <c:auto val="1"/>
        <c:lblAlgn val="ctr"/>
        <c:lblOffset val="100"/>
        <c:noMultiLvlLbl val="0"/>
      </c:catAx>
      <c:valAx>
        <c:axId val="10486506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9726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Histogram</a:t>
            </a:r>
          </a:p>
        </c:rich>
      </c:tx>
      <c:overlay val="0"/>
    </c:title>
    <c:autoTitleDeleted val="0"/>
    <c:plotArea>
      <c:layout/>
      <c:barChart>
        <c:barDir val="col"/>
        <c:grouping val="clustered"/>
        <c:varyColors val="0"/>
        <c:ser>
          <c:idx val="0"/>
          <c:order val="0"/>
          <c:tx>
            <c:v>Frequency</c:v>
          </c:tx>
          <c:invertIfNegative val="0"/>
          <c:cat>
            <c:strRef>
              <c:f>Histogram!$E$46:$E$51</c:f>
              <c:strCache>
                <c:ptCount val="6"/>
                <c:pt idx="0">
                  <c:v>2</c:v>
                </c:pt>
                <c:pt idx="1">
                  <c:v>4</c:v>
                </c:pt>
                <c:pt idx="2">
                  <c:v>6</c:v>
                </c:pt>
                <c:pt idx="3">
                  <c:v>8</c:v>
                </c:pt>
                <c:pt idx="4">
                  <c:v>20</c:v>
                </c:pt>
                <c:pt idx="5">
                  <c:v>More</c:v>
                </c:pt>
              </c:strCache>
            </c:strRef>
          </c:cat>
          <c:val>
            <c:numRef>
              <c:f>Histogram!$F$46:$F$51</c:f>
              <c:numCache>
                <c:formatCode>General</c:formatCode>
                <c:ptCount val="6"/>
                <c:pt idx="0">
                  <c:v>9</c:v>
                </c:pt>
                <c:pt idx="1">
                  <c:v>13</c:v>
                </c:pt>
                <c:pt idx="2">
                  <c:v>9</c:v>
                </c:pt>
                <c:pt idx="3">
                  <c:v>3</c:v>
                </c:pt>
                <c:pt idx="4">
                  <c:v>2</c:v>
                </c:pt>
                <c:pt idx="5">
                  <c:v>0</c:v>
                </c:pt>
              </c:numCache>
            </c:numRef>
          </c:val>
          <c:extLst>
            <c:ext xmlns:c16="http://schemas.microsoft.com/office/drawing/2014/chart" uri="{C3380CC4-5D6E-409C-BE32-E72D297353CC}">
              <c16:uniqueId val="{00000001-DF49-40C8-AAF7-59638994070D}"/>
            </c:ext>
          </c:extLst>
        </c:ser>
        <c:dLbls>
          <c:showLegendKey val="0"/>
          <c:showVal val="0"/>
          <c:showCatName val="0"/>
          <c:showSerName val="0"/>
          <c:showPercent val="0"/>
          <c:showBubbleSize val="0"/>
        </c:dLbls>
        <c:gapWidth val="150"/>
        <c:axId val="740421152"/>
        <c:axId val="740413664"/>
      </c:barChart>
      <c:lineChart>
        <c:grouping val="standard"/>
        <c:varyColors val="0"/>
        <c:ser>
          <c:idx val="1"/>
          <c:order val="1"/>
          <c:tx>
            <c:v>Cumulative %</c:v>
          </c:tx>
          <c:cat>
            <c:strRef>
              <c:f>Histogram!$E$46:$E$51</c:f>
              <c:strCache>
                <c:ptCount val="6"/>
                <c:pt idx="0">
                  <c:v>2</c:v>
                </c:pt>
                <c:pt idx="1">
                  <c:v>4</c:v>
                </c:pt>
                <c:pt idx="2">
                  <c:v>6</c:v>
                </c:pt>
                <c:pt idx="3">
                  <c:v>8</c:v>
                </c:pt>
                <c:pt idx="4">
                  <c:v>20</c:v>
                </c:pt>
                <c:pt idx="5">
                  <c:v>More</c:v>
                </c:pt>
              </c:strCache>
            </c:strRef>
          </c:cat>
          <c:val>
            <c:numRef>
              <c:f>Histogram!$G$46:$G$51</c:f>
              <c:numCache>
                <c:formatCode>0.00%</c:formatCode>
                <c:ptCount val="6"/>
                <c:pt idx="0">
                  <c:v>0.25</c:v>
                </c:pt>
                <c:pt idx="1">
                  <c:v>0.61111111111111116</c:v>
                </c:pt>
                <c:pt idx="2">
                  <c:v>0.86111111111111116</c:v>
                </c:pt>
                <c:pt idx="3">
                  <c:v>0.94444444444444442</c:v>
                </c:pt>
                <c:pt idx="4">
                  <c:v>1</c:v>
                </c:pt>
                <c:pt idx="5">
                  <c:v>1</c:v>
                </c:pt>
              </c:numCache>
            </c:numRef>
          </c:val>
          <c:smooth val="0"/>
          <c:extLst>
            <c:ext xmlns:c16="http://schemas.microsoft.com/office/drawing/2014/chart" uri="{C3380CC4-5D6E-409C-BE32-E72D297353CC}">
              <c16:uniqueId val="{00000002-DF49-40C8-AAF7-59638994070D}"/>
            </c:ext>
          </c:extLst>
        </c:ser>
        <c:dLbls>
          <c:showLegendKey val="0"/>
          <c:showVal val="0"/>
          <c:showCatName val="0"/>
          <c:showSerName val="0"/>
          <c:showPercent val="0"/>
          <c:showBubbleSize val="0"/>
        </c:dLbls>
        <c:marker val="1"/>
        <c:smooth val="0"/>
        <c:axId val="740414912"/>
        <c:axId val="740413248"/>
      </c:lineChart>
      <c:catAx>
        <c:axId val="740421152"/>
        <c:scaling>
          <c:orientation val="minMax"/>
        </c:scaling>
        <c:delete val="0"/>
        <c:axPos val="b"/>
        <c:title>
          <c:tx>
            <c:rich>
              <a:bodyPr/>
              <a:lstStyle/>
              <a:p>
                <a:pPr>
                  <a:defRPr/>
                </a:pPr>
                <a:r>
                  <a:rPr lang="en-US"/>
                  <a:t>Bin</a:t>
                </a:r>
              </a:p>
            </c:rich>
          </c:tx>
          <c:overlay val="0"/>
        </c:title>
        <c:numFmt formatCode="General" sourceLinked="1"/>
        <c:majorTickMark val="out"/>
        <c:minorTickMark val="none"/>
        <c:tickLblPos val="nextTo"/>
        <c:crossAx val="740413664"/>
        <c:crosses val="autoZero"/>
        <c:auto val="1"/>
        <c:lblAlgn val="ctr"/>
        <c:lblOffset val="100"/>
        <c:noMultiLvlLbl val="0"/>
      </c:catAx>
      <c:valAx>
        <c:axId val="740413664"/>
        <c:scaling>
          <c:orientation val="minMax"/>
        </c:scaling>
        <c:delete val="0"/>
        <c:axPos val="l"/>
        <c:title>
          <c:tx>
            <c:rich>
              <a:bodyPr/>
              <a:lstStyle/>
              <a:p>
                <a:pPr>
                  <a:defRPr/>
                </a:pPr>
                <a:r>
                  <a:rPr lang="en-US"/>
                  <a:t>Frequency</a:t>
                </a:r>
              </a:p>
            </c:rich>
          </c:tx>
          <c:overlay val="0"/>
        </c:title>
        <c:numFmt formatCode="General" sourceLinked="1"/>
        <c:majorTickMark val="out"/>
        <c:minorTickMark val="none"/>
        <c:tickLblPos val="nextTo"/>
        <c:crossAx val="740421152"/>
        <c:crosses val="autoZero"/>
        <c:crossBetween val="between"/>
      </c:valAx>
      <c:valAx>
        <c:axId val="740413248"/>
        <c:scaling>
          <c:orientation val="minMax"/>
        </c:scaling>
        <c:delete val="0"/>
        <c:axPos val="r"/>
        <c:numFmt formatCode="0.00%" sourceLinked="1"/>
        <c:majorTickMark val="out"/>
        <c:minorTickMark val="none"/>
        <c:tickLblPos val="nextTo"/>
        <c:crossAx val="740414912"/>
        <c:crosses val="max"/>
        <c:crossBetween val="between"/>
      </c:valAx>
      <c:catAx>
        <c:axId val="740414912"/>
        <c:scaling>
          <c:orientation val="minMax"/>
        </c:scaling>
        <c:delete val="1"/>
        <c:axPos val="b"/>
        <c:numFmt formatCode="General" sourceLinked="1"/>
        <c:majorTickMark val="out"/>
        <c:minorTickMark val="none"/>
        <c:tickLblPos val="nextTo"/>
        <c:crossAx val="740413248"/>
        <c:crosses val="autoZero"/>
        <c:auto val="1"/>
        <c:lblAlgn val="ctr"/>
        <c:lblOffset val="100"/>
        <c:noMultiLvlLbl val="0"/>
      </c:cat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[Charts for Science.xlsx]Histogram!PivotTable2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Puppies in a litter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Histogram!$F$74</c:f>
              <c:strCache>
                <c:ptCount val="1"/>
                <c:pt idx="0">
                  <c:v>Total</c:v>
                </c:pt>
              </c:strCache>
            </c:strRef>
          </c:tx>
          <c:spPr>
            <a:solidFill>
              <a:schemeClr val="accent1"/>
            </a:solidFill>
            <a:ln>
              <a:noFill/>
            </a:ln>
            <a:effectLst/>
          </c:spPr>
          <c:invertIfNegative val="0"/>
          <c:cat>
            <c:strRef>
              <c:f>Histogram!$E$75:$E$78</c:f>
              <c:strCache>
                <c:ptCount val="3"/>
                <c:pt idx="0">
                  <c:v>1-3</c:v>
                </c:pt>
                <c:pt idx="1">
                  <c:v>4-6</c:v>
                </c:pt>
                <c:pt idx="2">
                  <c:v>7-10</c:v>
                </c:pt>
              </c:strCache>
            </c:strRef>
          </c:cat>
          <c:val>
            <c:numRef>
              <c:f>Histogram!$F$75:$F$78</c:f>
              <c:numCache>
                <c:formatCode>General</c:formatCode>
                <c:ptCount val="3"/>
                <c:pt idx="0">
                  <c:v>13</c:v>
                </c:pt>
                <c:pt idx="1">
                  <c:v>18</c:v>
                </c:pt>
                <c:pt idx="2">
                  <c:v>5</c:v>
                </c:pt>
              </c:numCache>
            </c:numRef>
          </c:val>
          <c:extLst>
            <c:ext xmlns:c16="http://schemas.microsoft.com/office/drawing/2014/chart" uri="{C3380CC4-5D6E-409C-BE32-E72D297353CC}">
              <c16:uniqueId val="{00000000-2E85-BA4F-83BB-808A984DA9E2}"/>
            </c:ext>
          </c:extLst>
        </c:ser>
        <c:dLbls>
          <c:showLegendKey val="0"/>
          <c:showVal val="0"/>
          <c:showCatName val="0"/>
          <c:showSerName val="0"/>
          <c:showPercent val="0"/>
          <c:showBubbleSize val="0"/>
        </c:dLbls>
        <c:gapWidth val="219"/>
        <c:overlap val="-27"/>
        <c:axId val="1134448895"/>
        <c:axId val="1135668239"/>
      </c:barChart>
      <c:catAx>
        <c:axId val="113444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668239"/>
        <c:crosses val="autoZero"/>
        <c:auto val="1"/>
        <c:lblAlgn val="ctr"/>
        <c:lblOffset val="100"/>
        <c:noMultiLvlLbl val="0"/>
      </c:catAx>
      <c:valAx>
        <c:axId val="11356682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4488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Radar!$A$6</c:f>
          <c:strCache>
            <c:ptCount val="1"/>
            <c:pt idx="0">
              <c:v>Average high in °F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strRef>
              <c:f>Radar!$B$8</c:f>
              <c:strCache>
                <c:ptCount val="1"/>
                <c:pt idx="0">
                  <c:v>Miami</c:v>
                </c:pt>
              </c:strCache>
            </c:strRef>
          </c:tx>
          <c:spPr>
            <a:ln w="28575" cap="rnd">
              <a:solidFill>
                <a:schemeClr val="accent1"/>
              </a:solidFill>
              <a:round/>
            </a:ln>
            <a:effectLst/>
          </c:spPr>
          <c:marker>
            <c:symbol val="none"/>
          </c:marker>
          <c:cat>
            <c:strRef>
              <c:f>Radar!$C$7:$N$7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Radar!$C$8:$N$8</c:f>
              <c:numCache>
                <c:formatCode>General</c:formatCode>
                <c:ptCount val="12"/>
                <c:pt idx="0">
                  <c:v>76</c:v>
                </c:pt>
                <c:pt idx="1">
                  <c:v>78</c:v>
                </c:pt>
                <c:pt idx="2">
                  <c:v>80</c:v>
                </c:pt>
                <c:pt idx="3">
                  <c:v>83</c:v>
                </c:pt>
                <c:pt idx="4">
                  <c:v>87</c:v>
                </c:pt>
                <c:pt idx="5">
                  <c:v>89</c:v>
                </c:pt>
                <c:pt idx="6">
                  <c:v>91</c:v>
                </c:pt>
                <c:pt idx="7">
                  <c:v>91</c:v>
                </c:pt>
                <c:pt idx="8">
                  <c:v>89</c:v>
                </c:pt>
                <c:pt idx="9">
                  <c:v>86</c:v>
                </c:pt>
                <c:pt idx="10">
                  <c:v>82</c:v>
                </c:pt>
                <c:pt idx="11">
                  <c:v>78</c:v>
                </c:pt>
              </c:numCache>
            </c:numRef>
          </c:val>
          <c:extLst>
            <c:ext xmlns:c16="http://schemas.microsoft.com/office/drawing/2014/chart" uri="{C3380CC4-5D6E-409C-BE32-E72D297353CC}">
              <c16:uniqueId val="{00000000-D5F3-BD4D-A017-CE65B364487C}"/>
            </c:ext>
          </c:extLst>
        </c:ser>
        <c:ser>
          <c:idx val="1"/>
          <c:order val="1"/>
          <c:tx>
            <c:strRef>
              <c:f>Radar!$B$9</c:f>
              <c:strCache>
                <c:ptCount val="1"/>
                <c:pt idx="0">
                  <c:v>Minot</c:v>
                </c:pt>
              </c:strCache>
            </c:strRef>
          </c:tx>
          <c:spPr>
            <a:ln w="28575" cap="rnd">
              <a:solidFill>
                <a:schemeClr val="accent2"/>
              </a:solidFill>
              <a:round/>
            </a:ln>
            <a:effectLst/>
          </c:spPr>
          <c:marker>
            <c:symbol val="none"/>
          </c:marker>
          <c:cat>
            <c:strRef>
              <c:f>Radar!$C$7:$N$7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Radar!$C$9:$N$9</c:f>
              <c:numCache>
                <c:formatCode>General</c:formatCode>
                <c:ptCount val="12"/>
                <c:pt idx="0">
                  <c:v>21</c:v>
                </c:pt>
                <c:pt idx="1">
                  <c:v>25</c:v>
                </c:pt>
                <c:pt idx="2">
                  <c:v>37</c:v>
                </c:pt>
                <c:pt idx="3">
                  <c:v>55</c:v>
                </c:pt>
                <c:pt idx="4">
                  <c:v>67</c:v>
                </c:pt>
                <c:pt idx="5">
                  <c:v>75</c:v>
                </c:pt>
                <c:pt idx="6">
                  <c:v>82</c:v>
                </c:pt>
                <c:pt idx="7">
                  <c:v>81</c:v>
                </c:pt>
                <c:pt idx="8">
                  <c:v>70</c:v>
                </c:pt>
                <c:pt idx="9">
                  <c:v>55</c:v>
                </c:pt>
                <c:pt idx="10">
                  <c:v>37</c:v>
                </c:pt>
                <c:pt idx="11">
                  <c:v>24</c:v>
                </c:pt>
              </c:numCache>
            </c:numRef>
          </c:val>
          <c:extLst>
            <c:ext xmlns:c16="http://schemas.microsoft.com/office/drawing/2014/chart" uri="{C3380CC4-5D6E-409C-BE32-E72D297353CC}">
              <c16:uniqueId val="{00000001-D5F3-BD4D-A017-CE65B364487C}"/>
            </c:ext>
          </c:extLst>
        </c:ser>
        <c:dLbls>
          <c:showLegendKey val="0"/>
          <c:showVal val="0"/>
          <c:showCatName val="0"/>
          <c:showSerName val="0"/>
          <c:showPercent val="0"/>
          <c:showBubbleSize val="0"/>
        </c:dLbls>
        <c:axId val="1605940992"/>
        <c:axId val="1605945984"/>
      </c:radarChart>
      <c:catAx>
        <c:axId val="160594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945984"/>
        <c:crosses val="autoZero"/>
        <c:auto val="1"/>
        <c:lblAlgn val="ctr"/>
        <c:lblOffset val="100"/>
        <c:noMultiLvlLbl val="0"/>
      </c:catAx>
      <c:valAx>
        <c:axId val="160594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9409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 algabraic slope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Slope!$D$7</c:f>
              <c:strCache>
                <c:ptCount val="1"/>
                <c:pt idx="0">
                  <c:v>y</c:v>
                </c:pt>
              </c:strCache>
            </c:strRef>
          </c:tx>
          <c:spPr>
            <a:ln w="19050" cap="rnd">
              <a:noFill/>
              <a:round/>
            </a:ln>
            <a:effectLst/>
          </c:spPr>
          <c:marker>
            <c:symbol val="circle"/>
            <c:size val="5"/>
            <c:spPr>
              <a:solidFill>
                <a:schemeClr val="accent5"/>
              </a:solidFill>
              <a:ln w="9525">
                <a:solidFill>
                  <a:schemeClr val="accent5"/>
                </a:solidFill>
              </a:ln>
              <a:effectLst/>
            </c:spPr>
          </c:marker>
          <c:xVal>
            <c:numRef>
              <c:f>Slope!$C$8:$C$15</c:f>
              <c:numCache>
                <c:formatCode>General</c:formatCode>
                <c:ptCount val="8"/>
                <c:pt idx="0">
                  <c:v>9</c:v>
                </c:pt>
                <c:pt idx="1">
                  <c:v>15</c:v>
                </c:pt>
                <c:pt idx="2">
                  <c:v>21</c:v>
                </c:pt>
                <c:pt idx="3">
                  <c:v>27</c:v>
                </c:pt>
                <c:pt idx="4">
                  <c:v>33</c:v>
                </c:pt>
                <c:pt idx="5">
                  <c:v>39</c:v>
                </c:pt>
                <c:pt idx="6">
                  <c:v>45</c:v>
                </c:pt>
                <c:pt idx="7">
                  <c:v>51</c:v>
                </c:pt>
              </c:numCache>
            </c:numRef>
          </c:xVal>
          <c:yVal>
            <c:numRef>
              <c:f>Slope!$D$8:$D$15</c:f>
              <c:numCache>
                <c:formatCode>General</c:formatCode>
                <c:ptCount val="8"/>
                <c:pt idx="0">
                  <c:v>2</c:v>
                </c:pt>
                <c:pt idx="1">
                  <c:v>4</c:v>
                </c:pt>
                <c:pt idx="2">
                  <c:v>6</c:v>
                </c:pt>
                <c:pt idx="3">
                  <c:v>8</c:v>
                </c:pt>
                <c:pt idx="4">
                  <c:v>10</c:v>
                </c:pt>
                <c:pt idx="5">
                  <c:v>12</c:v>
                </c:pt>
                <c:pt idx="6">
                  <c:v>14</c:v>
                </c:pt>
                <c:pt idx="7">
                  <c:v>16</c:v>
                </c:pt>
              </c:numCache>
            </c:numRef>
          </c:yVal>
          <c:smooth val="0"/>
          <c:extLst>
            <c:ext xmlns:c16="http://schemas.microsoft.com/office/drawing/2014/chart" uri="{C3380CC4-5D6E-409C-BE32-E72D297353CC}">
              <c16:uniqueId val="{00000000-2EB5-41AF-9C2B-87F5F1804FC1}"/>
            </c:ext>
          </c:extLst>
        </c:ser>
        <c:dLbls>
          <c:showLegendKey val="0"/>
          <c:showVal val="0"/>
          <c:showCatName val="0"/>
          <c:showSerName val="0"/>
          <c:showPercent val="0"/>
          <c:showBubbleSize val="0"/>
        </c:dLbls>
        <c:axId val="384230592"/>
        <c:axId val="384229608"/>
      </c:scatterChart>
      <c:valAx>
        <c:axId val="384230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229608"/>
        <c:crosses val="autoZero"/>
        <c:crossBetween val="midCat"/>
      </c:valAx>
      <c:valAx>
        <c:axId val="384229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230592"/>
        <c:crosses val="autoZero"/>
        <c:crossBetween val="midCat"/>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 algabraic slope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Slope!$D$7</c:f>
              <c:strCache>
                <c:ptCount val="1"/>
                <c:pt idx="0">
                  <c:v>y</c:v>
                </c:pt>
              </c:strCache>
            </c:strRef>
          </c:tx>
          <c:spPr>
            <a:ln w="1905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0"/>
          </c:trendline>
          <c:trendline>
            <c:spPr>
              <a:ln w="19050" cap="rnd">
                <a:solidFill>
                  <a:schemeClr val="accent5"/>
                </a:solidFill>
                <a:prstDash val="sysDot"/>
              </a:ln>
              <a:effectLst/>
            </c:spPr>
            <c:trendlineType val="linear"/>
            <c:forward val="2"/>
            <c:dispRSqr val="0"/>
            <c:dispEq val="0"/>
          </c:trendline>
          <c:trendline>
            <c:spPr>
              <a:ln w="19050" cap="rnd">
                <a:solidFill>
                  <a:schemeClr val="accent5"/>
                </a:solidFill>
                <a:prstDash val="sysDot"/>
              </a:ln>
              <a:effectLst/>
            </c:spPr>
            <c:trendlineType val="linear"/>
            <c:forward val="2"/>
            <c:dispRSqr val="0"/>
            <c:dispEq val="0"/>
          </c:trendline>
          <c:trendline>
            <c:spPr>
              <a:ln w="19050" cap="rnd">
                <a:solidFill>
                  <a:schemeClr val="accent5"/>
                </a:solidFill>
                <a:prstDash val="sysDot"/>
              </a:ln>
              <a:effectLst/>
            </c:spPr>
            <c:trendlineType val="linear"/>
            <c:dispRSqr val="0"/>
            <c:dispEq val="0"/>
          </c:trendline>
          <c:xVal>
            <c:numRef>
              <c:f>Slope!$C$8:$C$15</c:f>
              <c:numCache>
                <c:formatCode>General</c:formatCode>
                <c:ptCount val="8"/>
                <c:pt idx="0">
                  <c:v>9</c:v>
                </c:pt>
                <c:pt idx="1">
                  <c:v>15</c:v>
                </c:pt>
                <c:pt idx="2">
                  <c:v>21</c:v>
                </c:pt>
                <c:pt idx="3">
                  <c:v>27</c:v>
                </c:pt>
                <c:pt idx="4">
                  <c:v>33</c:v>
                </c:pt>
                <c:pt idx="5">
                  <c:v>39</c:v>
                </c:pt>
                <c:pt idx="6">
                  <c:v>45</c:v>
                </c:pt>
                <c:pt idx="7">
                  <c:v>51</c:v>
                </c:pt>
              </c:numCache>
            </c:numRef>
          </c:xVal>
          <c:yVal>
            <c:numRef>
              <c:f>Slope!$D$8:$D$15</c:f>
              <c:numCache>
                <c:formatCode>General</c:formatCode>
                <c:ptCount val="8"/>
                <c:pt idx="0">
                  <c:v>2</c:v>
                </c:pt>
                <c:pt idx="1">
                  <c:v>4</c:v>
                </c:pt>
                <c:pt idx="2">
                  <c:v>6</c:v>
                </c:pt>
                <c:pt idx="3">
                  <c:v>8</c:v>
                </c:pt>
                <c:pt idx="4">
                  <c:v>10</c:v>
                </c:pt>
                <c:pt idx="5">
                  <c:v>12</c:v>
                </c:pt>
                <c:pt idx="6">
                  <c:v>14</c:v>
                </c:pt>
                <c:pt idx="7">
                  <c:v>16</c:v>
                </c:pt>
              </c:numCache>
            </c:numRef>
          </c:yVal>
          <c:smooth val="0"/>
          <c:extLst>
            <c:ext xmlns:c16="http://schemas.microsoft.com/office/drawing/2014/chart" uri="{C3380CC4-5D6E-409C-BE32-E72D297353CC}">
              <c16:uniqueId val="{00000000-7224-4345-95B5-454348B0380D}"/>
            </c:ext>
          </c:extLst>
        </c:ser>
        <c:dLbls>
          <c:showLegendKey val="0"/>
          <c:showVal val="0"/>
          <c:showCatName val="0"/>
          <c:showSerName val="0"/>
          <c:showPercent val="0"/>
          <c:showBubbleSize val="0"/>
        </c:dLbls>
        <c:axId val="384230592"/>
        <c:axId val="384229608"/>
      </c:scatterChart>
      <c:valAx>
        <c:axId val="384230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229608"/>
        <c:crosses val="autoZero"/>
        <c:crossBetween val="midCat"/>
      </c:valAx>
      <c:valAx>
        <c:axId val="384229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230592"/>
        <c:crosses val="autoZero"/>
        <c:crossBetween val="midCat"/>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'Anscombes quartet'!$C$2</c:f>
          <c:strCache>
            <c:ptCount val="1"/>
            <c:pt idx="0">
              <c:v>group 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'Anscombes quartet'!$D$3</c:f>
              <c:strCache>
                <c:ptCount val="1"/>
                <c:pt idx="0">
                  <c:v>y</c:v>
                </c:pt>
              </c:strCache>
            </c:strRef>
          </c:tx>
          <c:spPr>
            <a:ln w="19050" cap="rnd">
              <a:noFill/>
              <a:round/>
            </a:ln>
            <a:effectLst/>
          </c:spPr>
          <c:marker>
            <c:symbol val="circle"/>
            <c:size val="5"/>
            <c:spPr>
              <a:solidFill>
                <a:schemeClr val="accent1"/>
              </a:solidFill>
              <a:ln w="9525">
                <a:solidFill>
                  <a:schemeClr val="accent1"/>
                </a:solidFill>
              </a:ln>
              <a:effectLst/>
            </c:spPr>
          </c:marker>
          <c:xVal>
            <c:numRef>
              <c:f>'Anscombes quartet'!$C$4:$C$14</c:f>
              <c:numCache>
                <c:formatCode>General</c:formatCode>
                <c:ptCount val="11"/>
                <c:pt idx="0">
                  <c:v>10</c:v>
                </c:pt>
                <c:pt idx="1">
                  <c:v>8</c:v>
                </c:pt>
                <c:pt idx="2">
                  <c:v>13</c:v>
                </c:pt>
                <c:pt idx="3">
                  <c:v>9</c:v>
                </c:pt>
                <c:pt idx="4">
                  <c:v>11</c:v>
                </c:pt>
                <c:pt idx="5">
                  <c:v>14</c:v>
                </c:pt>
                <c:pt idx="6">
                  <c:v>6</c:v>
                </c:pt>
                <c:pt idx="7">
                  <c:v>4</c:v>
                </c:pt>
                <c:pt idx="8">
                  <c:v>12</c:v>
                </c:pt>
                <c:pt idx="9">
                  <c:v>7</c:v>
                </c:pt>
                <c:pt idx="10">
                  <c:v>5</c:v>
                </c:pt>
              </c:numCache>
            </c:numRef>
          </c:xVal>
          <c:yVal>
            <c:numRef>
              <c:f>'Anscombes quartet'!$D$4:$D$14</c:f>
              <c:numCache>
                <c:formatCode>0.00</c:formatCode>
                <c:ptCount val="11"/>
                <c:pt idx="0">
                  <c:v>8.0399999999999991</c:v>
                </c:pt>
                <c:pt idx="1">
                  <c:v>6.95</c:v>
                </c:pt>
                <c:pt idx="2">
                  <c:v>7.58</c:v>
                </c:pt>
                <c:pt idx="3">
                  <c:v>8.81</c:v>
                </c:pt>
                <c:pt idx="4">
                  <c:v>8.33</c:v>
                </c:pt>
                <c:pt idx="5">
                  <c:v>9.9600000000000009</c:v>
                </c:pt>
                <c:pt idx="6">
                  <c:v>7.24</c:v>
                </c:pt>
                <c:pt idx="7">
                  <c:v>4.26</c:v>
                </c:pt>
                <c:pt idx="8">
                  <c:v>10.84</c:v>
                </c:pt>
                <c:pt idx="9">
                  <c:v>4.82</c:v>
                </c:pt>
                <c:pt idx="10">
                  <c:v>5.68</c:v>
                </c:pt>
              </c:numCache>
            </c:numRef>
          </c:yVal>
          <c:smooth val="0"/>
          <c:extLst>
            <c:ext xmlns:c16="http://schemas.microsoft.com/office/drawing/2014/chart" uri="{C3380CC4-5D6E-409C-BE32-E72D297353CC}">
              <c16:uniqueId val="{00000000-C5E1-6E4A-9260-06F9B3C50D88}"/>
            </c:ext>
          </c:extLst>
        </c:ser>
        <c:dLbls>
          <c:showLegendKey val="0"/>
          <c:showVal val="0"/>
          <c:showCatName val="0"/>
          <c:showSerName val="0"/>
          <c:showPercent val="0"/>
          <c:showBubbleSize val="0"/>
        </c:dLbls>
        <c:axId val="652594720"/>
        <c:axId val="652593888"/>
      </c:scatterChart>
      <c:valAx>
        <c:axId val="652594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593888"/>
        <c:crosses val="autoZero"/>
        <c:crossBetween val="midCat"/>
      </c:valAx>
      <c:valAx>
        <c:axId val="652593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5947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'Anscombes quartet'!$E$2</c:f>
          <c:strCache>
            <c:ptCount val="1"/>
            <c:pt idx="0">
              <c:v>group b</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'Anscombes quartet'!$F$3</c:f>
              <c:strCache>
                <c:ptCount val="1"/>
                <c:pt idx="0">
                  <c:v>y</c:v>
                </c:pt>
              </c:strCache>
            </c:strRef>
          </c:tx>
          <c:spPr>
            <a:ln w="19050" cap="rnd">
              <a:noFill/>
              <a:round/>
            </a:ln>
            <a:effectLst/>
          </c:spPr>
          <c:marker>
            <c:symbol val="circle"/>
            <c:size val="5"/>
            <c:spPr>
              <a:solidFill>
                <a:schemeClr val="accent1"/>
              </a:solidFill>
              <a:ln w="9525">
                <a:solidFill>
                  <a:schemeClr val="accent1"/>
                </a:solidFill>
              </a:ln>
              <a:effectLst/>
            </c:spPr>
          </c:marker>
          <c:xVal>
            <c:numRef>
              <c:f>'Anscombes quartet'!$E$4:$E$14</c:f>
              <c:numCache>
                <c:formatCode>General</c:formatCode>
                <c:ptCount val="11"/>
                <c:pt idx="0">
                  <c:v>10</c:v>
                </c:pt>
                <c:pt idx="1">
                  <c:v>8</c:v>
                </c:pt>
                <c:pt idx="2">
                  <c:v>13</c:v>
                </c:pt>
                <c:pt idx="3">
                  <c:v>9</c:v>
                </c:pt>
                <c:pt idx="4">
                  <c:v>11</c:v>
                </c:pt>
                <c:pt idx="5">
                  <c:v>14</c:v>
                </c:pt>
                <c:pt idx="6">
                  <c:v>6</c:v>
                </c:pt>
                <c:pt idx="7">
                  <c:v>4</c:v>
                </c:pt>
                <c:pt idx="8">
                  <c:v>12</c:v>
                </c:pt>
                <c:pt idx="9">
                  <c:v>7</c:v>
                </c:pt>
                <c:pt idx="10">
                  <c:v>5</c:v>
                </c:pt>
              </c:numCache>
            </c:numRef>
          </c:xVal>
          <c:yVal>
            <c:numRef>
              <c:f>'Anscombes quartet'!$F$4:$F$14</c:f>
              <c:numCache>
                <c:formatCode>General</c:formatCode>
                <c:ptCount val="11"/>
                <c:pt idx="0">
                  <c:v>9.14</c:v>
                </c:pt>
                <c:pt idx="1">
                  <c:v>8.14</c:v>
                </c:pt>
                <c:pt idx="2">
                  <c:v>8.74</c:v>
                </c:pt>
                <c:pt idx="3">
                  <c:v>8.77</c:v>
                </c:pt>
                <c:pt idx="4">
                  <c:v>9.26</c:v>
                </c:pt>
                <c:pt idx="5">
                  <c:v>8.1</c:v>
                </c:pt>
                <c:pt idx="6">
                  <c:v>6.13</c:v>
                </c:pt>
                <c:pt idx="7">
                  <c:v>3.1</c:v>
                </c:pt>
                <c:pt idx="8">
                  <c:v>9.1300000000000008</c:v>
                </c:pt>
                <c:pt idx="9">
                  <c:v>7.26</c:v>
                </c:pt>
                <c:pt idx="10">
                  <c:v>4.74</c:v>
                </c:pt>
              </c:numCache>
            </c:numRef>
          </c:yVal>
          <c:smooth val="0"/>
          <c:extLst>
            <c:ext xmlns:c16="http://schemas.microsoft.com/office/drawing/2014/chart" uri="{C3380CC4-5D6E-409C-BE32-E72D297353CC}">
              <c16:uniqueId val="{00000000-2E0B-6A4B-9D25-0584F42441EA}"/>
            </c:ext>
          </c:extLst>
        </c:ser>
        <c:dLbls>
          <c:showLegendKey val="0"/>
          <c:showVal val="0"/>
          <c:showCatName val="0"/>
          <c:showSerName val="0"/>
          <c:showPercent val="0"/>
          <c:showBubbleSize val="0"/>
        </c:dLbls>
        <c:axId val="646723024"/>
        <c:axId val="646725104"/>
      </c:scatterChart>
      <c:valAx>
        <c:axId val="646723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725104"/>
        <c:crosses val="autoZero"/>
        <c:crossBetween val="midCat"/>
      </c:valAx>
      <c:valAx>
        <c:axId val="646725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723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'Anscombes quartet'!$G$2</c:f>
          <c:strCache>
            <c:ptCount val="1"/>
            <c:pt idx="0">
              <c:v>group c</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'Anscombes quartet'!$H$3</c:f>
              <c:strCache>
                <c:ptCount val="1"/>
                <c:pt idx="0">
                  <c:v>y</c:v>
                </c:pt>
              </c:strCache>
            </c:strRef>
          </c:tx>
          <c:spPr>
            <a:ln w="19050" cap="rnd">
              <a:noFill/>
              <a:round/>
            </a:ln>
            <a:effectLst/>
          </c:spPr>
          <c:marker>
            <c:symbol val="circle"/>
            <c:size val="5"/>
            <c:spPr>
              <a:solidFill>
                <a:schemeClr val="accent1"/>
              </a:solidFill>
              <a:ln w="9525">
                <a:solidFill>
                  <a:schemeClr val="accent1"/>
                </a:solidFill>
              </a:ln>
              <a:effectLst/>
            </c:spPr>
          </c:marker>
          <c:xVal>
            <c:numRef>
              <c:f>'Anscombes quartet'!$G$4:$G$14</c:f>
              <c:numCache>
                <c:formatCode>General</c:formatCode>
                <c:ptCount val="11"/>
                <c:pt idx="0">
                  <c:v>10</c:v>
                </c:pt>
                <c:pt idx="1">
                  <c:v>8</c:v>
                </c:pt>
                <c:pt idx="2">
                  <c:v>13</c:v>
                </c:pt>
                <c:pt idx="3">
                  <c:v>9</c:v>
                </c:pt>
                <c:pt idx="4">
                  <c:v>11</c:v>
                </c:pt>
                <c:pt idx="5">
                  <c:v>14</c:v>
                </c:pt>
                <c:pt idx="6">
                  <c:v>6</c:v>
                </c:pt>
                <c:pt idx="7">
                  <c:v>4</c:v>
                </c:pt>
                <c:pt idx="8">
                  <c:v>12</c:v>
                </c:pt>
                <c:pt idx="9">
                  <c:v>7</c:v>
                </c:pt>
                <c:pt idx="10">
                  <c:v>5</c:v>
                </c:pt>
              </c:numCache>
            </c:numRef>
          </c:xVal>
          <c:yVal>
            <c:numRef>
              <c:f>'Anscombes quartet'!$H$4:$H$14</c:f>
              <c:numCache>
                <c:formatCode>General</c:formatCode>
                <c:ptCount val="11"/>
                <c:pt idx="0">
                  <c:v>7.46</c:v>
                </c:pt>
                <c:pt idx="1">
                  <c:v>6.77</c:v>
                </c:pt>
                <c:pt idx="2">
                  <c:v>12.74</c:v>
                </c:pt>
                <c:pt idx="3">
                  <c:v>7.11</c:v>
                </c:pt>
                <c:pt idx="4">
                  <c:v>7.81</c:v>
                </c:pt>
                <c:pt idx="5">
                  <c:v>8.84</c:v>
                </c:pt>
                <c:pt idx="6">
                  <c:v>6.08</c:v>
                </c:pt>
                <c:pt idx="7">
                  <c:v>5.39</c:v>
                </c:pt>
                <c:pt idx="8">
                  <c:v>8.15</c:v>
                </c:pt>
                <c:pt idx="9">
                  <c:v>6.42</c:v>
                </c:pt>
                <c:pt idx="10">
                  <c:v>5.43</c:v>
                </c:pt>
              </c:numCache>
            </c:numRef>
          </c:yVal>
          <c:smooth val="0"/>
          <c:extLst>
            <c:ext xmlns:c16="http://schemas.microsoft.com/office/drawing/2014/chart" uri="{C3380CC4-5D6E-409C-BE32-E72D297353CC}">
              <c16:uniqueId val="{00000000-B41C-7641-B563-B2057B143407}"/>
            </c:ext>
          </c:extLst>
        </c:ser>
        <c:dLbls>
          <c:showLegendKey val="0"/>
          <c:showVal val="0"/>
          <c:showCatName val="0"/>
          <c:showSerName val="0"/>
          <c:showPercent val="0"/>
          <c:showBubbleSize val="0"/>
        </c:dLbls>
        <c:axId val="652580992"/>
        <c:axId val="652581408"/>
      </c:scatterChart>
      <c:valAx>
        <c:axId val="652580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581408"/>
        <c:crosses val="autoZero"/>
        <c:crossBetween val="midCat"/>
      </c:valAx>
      <c:valAx>
        <c:axId val="652581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5809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'Anscombes quartet'!$I$2</c:f>
          <c:strCache>
            <c:ptCount val="1"/>
            <c:pt idx="0">
              <c:v>group 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'Anscombes quartet'!$J$3</c:f>
              <c:strCache>
                <c:ptCount val="1"/>
                <c:pt idx="0">
                  <c:v>y</c:v>
                </c:pt>
              </c:strCache>
            </c:strRef>
          </c:tx>
          <c:spPr>
            <a:ln w="19050" cap="rnd">
              <a:noFill/>
              <a:round/>
            </a:ln>
            <a:effectLst/>
          </c:spPr>
          <c:marker>
            <c:symbol val="circle"/>
            <c:size val="5"/>
            <c:spPr>
              <a:solidFill>
                <a:schemeClr val="accent1"/>
              </a:solidFill>
              <a:ln w="9525">
                <a:solidFill>
                  <a:schemeClr val="accent1"/>
                </a:solidFill>
              </a:ln>
              <a:effectLst/>
            </c:spPr>
          </c:marker>
          <c:xVal>
            <c:numRef>
              <c:f>'Anscombes quartet'!$I$4:$I$14</c:f>
              <c:numCache>
                <c:formatCode>General</c:formatCode>
                <c:ptCount val="11"/>
                <c:pt idx="0">
                  <c:v>8</c:v>
                </c:pt>
                <c:pt idx="1">
                  <c:v>8</c:v>
                </c:pt>
                <c:pt idx="2">
                  <c:v>8</c:v>
                </c:pt>
                <c:pt idx="3">
                  <c:v>8</c:v>
                </c:pt>
                <c:pt idx="4">
                  <c:v>8</c:v>
                </c:pt>
                <c:pt idx="5">
                  <c:v>8</c:v>
                </c:pt>
                <c:pt idx="6">
                  <c:v>8</c:v>
                </c:pt>
                <c:pt idx="7">
                  <c:v>19</c:v>
                </c:pt>
                <c:pt idx="8">
                  <c:v>8</c:v>
                </c:pt>
                <c:pt idx="9">
                  <c:v>8</c:v>
                </c:pt>
                <c:pt idx="10">
                  <c:v>8</c:v>
                </c:pt>
              </c:numCache>
            </c:numRef>
          </c:xVal>
          <c:yVal>
            <c:numRef>
              <c:f>'Anscombes quartet'!$J$4:$J$14</c:f>
              <c:numCache>
                <c:formatCode>General</c:formatCode>
                <c:ptCount val="11"/>
                <c:pt idx="0">
                  <c:v>6.58</c:v>
                </c:pt>
                <c:pt idx="1">
                  <c:v>5.76</c:v>
                </c:pt>
                <c:pt idx="2">
                  <c:v>7.71</c:v>
                </c:pt>
                <c:pt idx="3">
                  <c:v>8.84</c:v>
                </c:pt>
                <c:pt idx="4">
                  <c:v>8.4700000000000006</c:v>
                </c:pt>
                <c:pt idx="5">
                  <c:v>7.04</c:v>
                </c:pt>
                <c:pt idx="6">
                  <c:v>5.25</c:v>
                </c:pt>
                <c:pt idx="7">
                  <c:v>12.5</c:v>
                </c:pt>
                <c:pt idx="8">
                  <c:v>5.56</c:v>
                </c:pt>
                <c:pt idx="9">
                  <c:v>7.91</c:v>
                </c:pt>
                <c:pt idx="10">
                  <c:v>6.89</c:v>
                </c:pt>
              </c:numCache>
            </c:numRef>
          </c:yVal>
          <c:smooth val="0"/>
          <c:extLst>
            <c:ext xmlns:c16="http://schemas.microsoft.com/office/drawing/2014/chart" uri="{C3380CC4-5D6E-409C-BE32-E72D297353CC}">
              <c16:uniqueId val="{00000000-D9CC-CD4F-9F46-0BD866A149F8}"/>
            </c:ext>
          </c:extLst>
        </c:ser>
        <c:dLbls>
          <c:showLegendKey val="0"/>
          <c:showVal val="0"/>
          <c:showCatName val="0"/>
          <c:showSerName val="0"/>
          <c:showPercent val="0"/>
          <c:showBubbleSize val="0"/>
        </c:dLbls>
        <c:axId val="646724688"/>
        <c:axId val="646715536"/>
      </c:scatterChart>
      <c:valAx>
        <c:axId val="646724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715536"/>
        <c:crosses val="autoZero"/>
        <c:crossBetween val="midCat"/>
      </c:valAx>
      <c:valAx>
        <c:axId val="646715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7246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 exponential function</a:t>
            </a:r>
          </a:p>
        </c:rich>
      </c:tx>
      <c:layout>
        <c:manualLayout>
          <c:xMode val="edge"/>
          <c:yMode val="edge"/>
          <c:x val="0.21064566929133854"/>
          <c:y val="4.16666666666666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Exponent!$C$6</c:f>
              <c:strCache>
                <c:ptCount val="1"/>
                <c:pt idx="0">
                  <c:v>y</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Exponent!$B$7:$B$17</c:f>
              <c:numCache>
                <c:formatCode>General</c:formatCode>
                <c:ptCount val="11"/>
                <c:pt idx="0">
                  <c:v>-3</c:v>
                </c:pt>
                <c:pt idx="1">
                  <c:v>-2</c:v>
                </c:pt>
                <c:pt idx="2">
                  <c:v>-1</c:v>
                </c:pt>
                <c:pt idx="3">
                  <c:v>0</c:v>
                </c:pt>
                <c:pt idx="4">
                  <c:v>1</c:v>
                </c:pt>
                <c:pt idx="5">
                  <c:v>2</c:v>
                </c:pt>
                <c:pt idx="6">
                  <c:v>3</c:v>
                </c:pt>
                <c:pt idx="7">
                  <c:v>4</c:v>
                </c:pt>
                <c:pt idx="8">
                  <c:v>5</c:v>
                </c:pt>
                <c:pt idx="9">
                  <c:v>6</c:v>
                </c:pt>
                <c:pt idx="10">
                  <c:v>7</c:v>
                </c:pt>
              </c:numCache>
            </c:numRef>
          </c:xVal>
          <c:yVal>
            <c:numRef>
              <c:f>Exponent!$C$7:$C$17</c:f>
              <c:numCache>
                <c:formatCode>General</c:formatCode>
                <c:ptCount val="11"/>
                <c:pt idx="0">
                  <c:v>6</c:v>
                </c:pt>
                <c:pt idx="1">
                  <c:v>1</c:v>
                </c:pt>
                <c:pt idx="2">
                  <c:v>-2</c:v>
                </c:pt>
                <c:pt idx="3">
                  <c:v>-3</c:v>
                </c:pt>
                <c:pt idx="4">
                  <c:v>-2</c:v>
                </c:pt>
                <c:pt idx="5">
                  <c:v>1</c:v>
                </c:pt>
                <c:pt idx="6">
                  <c:v>6</c:v>
                </c:pt>
                <c:pt idx="7">
                  <c:v>13</c:v>
                </c:pt>
                <c:pt idx="8">
                  <c:v>22</c:v>
                </c:pt>
                <c:pt idx="9">
                  <c:v>33</c:v>
                </c:pt>
                <c:pt idx="10">
                  <c:v>46</c:v>
                </c:pt>
              </c:numCache>
            </c:numRef>
          </c:yVal>
          <c:smooth val="0"/>
          <c:extLst>
            <c:ext xmlns:c16="http://schemas.microsoft.com/office/drawing/2014/chart" uri="{C3380CC4-5D6E-409C-BE32-E72D297353CC}">
              <c16:uniqueId val="{00000000-08AE-4877-B734-9B2D0BCA5A13}"/>
            </c:ext>
          </c:extLst>
        </c:ser>
        <c:dLbls>
          <c:showLegendKey val="0"/>
          <c:showVal val="0"/>
          <c:showCatName val="0"/>
          <c:showSerName val="0"/>
          <c:showPercent val="0"/>
          <c:showBubbleSize val="0"/>
        </c:dLbls>
        <c:axId val="389827832"/>
        <c:axId val="389829144"/>
      </c:scatterChart>
      <c:valAx>
        <c:axId val="3898278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571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829144"/>
        <c:crosses val="autoZero"/>
        <c:crossBetween val="midCat"/>
      </c:valAx>
      <c:valAx>
        <c:axId val="389829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571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8278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Exponent!$C$23</c:f>
              <c:strCache>
                <c:ptCount val="1"/>
                <c:pt idx="0">
                  <c:v>y</c:v>
                </c:pt>
              </c:strCache>
            </c:strRef>
          </c:tx>
          <c:spPr>
            <a:ln w="381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ly"/>
            <c:order val="2"/>
            <c:intercept val="-3"/>
            <c:dispRSqr val="0"/>
            <c:dispEq val="0"/>
          </c:trendline>
          <c:trendline>
            <c:spPr>
              <a:ln w="19050" cap="rnd">
                <a:solidFill>
                  <a:schemeClr val="accent1"/>
                </a:solidFill>
                <a:prstDash val="sysDot"/>
              </a:ln>
              <a:effectLst/>
            </c:spPr>
            <c:trendlineType val="linear"/>
            <c:intercept val="0"/>
            <c:dispRSqr val="0"/>
            <c:dispEq val="0"/>
          </c:trendline>
          <c:xVal>
            <c:numRef>
              <c:f>Exponent!$B$24:$B$36</c:f>
              <c:numCache>
                <c:formatCode>General</c:formatCode>
                <c:ptCount val="13"/>
                <c:pt idx="0">
                  <c:v>-3</c:v>
                </c:pt>
                <c:pt idx="1">
                  <c:v>-2</c:v>
                </c:pt>
                <c:pt idx="2">
                  <c:v>-1.5</c:v>
                </c:pt>
                <c:pt idx="3">
                  <c:v>1.4</c:v>
                </c:pt>
                <c:pt idx="4">
                  <c:v>-1.4</c:v>
                </c:pt>
                <c:pt idx="5">
                  <c:v>0</c:v>
                </c:pt>
                <c:pt idx="6">
                  <c:v>1</c:v>
                </c:pt>
                <c:pt idx="7">
                  <c:v>2</c:v>
                </c:pt>
                <c:pt idx="8">
                  <c:v>3</c:v>
                </c:pt>
                <c:pt idx="9">
                  <c:v>3.2</c:v>
                </c:pt>
                <c:pt idx="10">
                  <c:v>3.7</c:v>
                </c:pt>
                <c:pt idx="11">
                  <c:v>4.0999999999999996</c:v>
                </c:pt>
                <c:pt idx="12">
                  <c:v>4.2</c:v>
                </c:pt>
              </c:numCache>
            </c:numRef>
          </c:xVal>
          <c:yVal>
            <c:numRef>
              <c:f>Exponent!$C$24:$C$36</c:f>
              <c:numCache>
                <c:formatCode>General</c:formatCode>
                <c:ptCount val="13"/>
                <c:pt idx="0">
                  <c:v>6</c:v>
                </c:pt>
                <c:pt idx="1">
                  <c:v>1</c:v>
                </c:pt>
                <c:pt idx="2">
                  <c:v>-0.75</c:v>
                </c:pt>
                <c:pt idx="3">
                  <c:v>-1.0400000000000003</c:v>
                </c:pt>
                <c:pt idx="4">
                  <c:v>-1.0400000000000003</c:v>
                </c:pt>
                <c:pt idx="5">
                  <c:v>-3</c:v>
                </c:pt>
                <c:pt idx="6">
                  <c:v>-2</c:v>
                </c:pt>
                <c:pt idx="7">
                  <c:v>1</c:v>
                </c:pt>
                <c:pt idx="8">
                  <c:v>6</c:v>
                </c:pt>
                <c:pt idx="9">
                  <c:v>7.240000000000002</c:v>
                </c:pt>
                <c:pt idx="10">
                  <c:v>10.690000000000001</c:v>
                </c:pt>
                <c:pt idx="11">
                  <c:v>13.809999999999999</c:v>
                </c:pt>
                <c:pt idx="12">
                  <c:v>14.64</c:v>
                </c:pt>
              </c:numCache>
            </c:numRef>
          </c:yVal>
          <c:smooth val="0"/>
          <c:extLst>
            <c:ext xmlns:c16="http://schemas.microsoft.com/office/drawing/2014/chart" uri="{C3380CC4-5D6E-409C-BE32-E72D297353CC}">
              <c16:uniqueId val="{00000000-B1A2-4F73-B769-61817239A0C2}"/>
            </c:ext>
          </c:extLst>
        </c:ser>
        <c:dLbls>
          <c:showLegendKey val="0"/>
          <c:showVal val="0"/>
          <c:showCatName val="0"/>
          <c:showSerName val="0"/>
          <c:showPercent val="0"/>
          <c:showBubbleSize val="0"/>
        </c:dLbls>
        <c:axId val="482478520"/>
        <c:axId val="482480488"/>
      </c:scatterChart>
      <c:valAx>
        <c:axId val="482478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80488"/>
        <c:crosses val="autoZero"/>
        <c:crossBetween val="midCat"/>
      </c:valAx>
      <c:valAx>
        <c:axId val="482480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785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This is what happens when you don't specifiy bins.  (Can't have a fraction of a puppy!)</cx:v>
        </cx:txData>
      </cx:tx>
      <cx:txPr>
        <a:bodyPr spcFirstLastPara="1" vertOverflow="ellipsis" wrap="square" lIns="0" tIns="0" rIns="0" bIns="0" anchor="ctr" anchorCtr="1"/>
        <a:lstStyle/>
        <a:p>
          <a:pPr algn="ctr">
            <a:defRPr/>
          </a:pPr>
          <a:r>
            <a:rPr lang="en-US"/>
            <a:t>This is what happens when you don't specifiy bins.  (Can't have a fraction of a puppy!)</a:t>
          </a:r>
        </a:p>
      </cx:txPr>
    </cx:title>
    <cx:plotArea>
      <cx:plotAreaRegion>
        <cx:series layoutId="clusteredColumn" uniqueId="{A9E30706-ECEF-4653-ADCF-BA0A1DD72E29}">
          <cx:tx>
            <cx:txData>
              <cx:f>_xlchart.v1.0</cx:f>
              <cx:v>puppies</cx:v>
            </cx:txData>
          </cx:tx>
          <cx:dataId val="0"/>
          <cx:layoutPr>
            <cx:binning intervalClosed="r"/>
          </cx:layoutPr>
        </cx:series>
      </cx:plotAreaRegion>
      <cx:axis id="0">
        <cx:catScaling gapWidth="0"/>
        <cx:tickLabels/>
      </cx:axis>
      <cx:axis id="1">
        <cx:valScaling/>
        <cx:majorGridlines/>
        <cx:tickLabels/>
      </cx:axis>
    </cx:plotArea>
  </cx:chart>
  <cx:spPr>
    <a:ln>
      <a:solidFill>
        <a:schemeClr val="tx1"/>
      </a:solidFill>
    </a:ln>
  </cx:spPr>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_xlchart.v1.4</cx:f>
      </cx:numDim>
    </cx:data>
  </cx:chartData>
  <cx:chart>
    <cx:title pos="t" align="ctr" overlay="0">
      <cx:tx>
        <cx:txData>
          <cx:v>Illinois Commuting time in minutes, by county</cx:v>
        </cx:txData>
      </cx:tx>
      <cx:txPr>
        <a:bodyPr spcFirstLastPara="1" vertOverflow="ellipsis" wrap="square" lIns="0" tIns="0" rIns="0" bIns="0" anchor="ctr" anchorCtr="1"/>
        <a:lstStyle/>
        <a:p>
          <a:pPr algn="ctr">
            <a:defRPr/>
          </a:pPr>
          <a:r>
            <a:rPr lang="en-US"/>
            <a:t>Illinois Commuting time in minutes, by county</a:t>
          </a:r>
        </a:p>
      </cx:txPr>
    </cx:title>
    <cx:plotArea>
      <cx:plotAreaRegion>
        <cx:series layoutId="clusteredColumn" uniqueId="{6446395F-C726-42BD-9892-8349818D9BA2}">
          <cx:tx>
            <cx:txData>
              <cx:f>_xlchart.v1.3</cx:f>
              <cx:v>Value</cx:v>
            </cx:txData>
          </cx:tx>
          <cx:dataId val="0"/>
          <cx:layoutPr>
            <cx:binning intervalClosed="r">
              <cx:binSize val="3"/>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microsoft.com/office/2014/relationships/chartEx" Target="../charts/chartEx1.xm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microsoft.com/office/2014/relationships/chartEx" Target="../charts/chartEx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476250</xdr:colOff>
      <xdr:row>1</xdr:row>
      <xdr:rowOff>171450</xdr:rowOff>
    </xdr:from>
    <xdr:to>
      <xdr:col>9</xdr:col>
      <xdr:colOff>666750</xdr:colOff>
      <xdr:row>25</xdr:row>
      <xdr:rowOff>104775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76250" y="381000"/>
          <a:ext cx="6362700"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Some of the advanced functions</a:t>
          </a:r>
          <a:r>
            <a:rPr lang="en-US" sz="1100" baseline="0"/>
            <a:t> require you to install / activate the Analysis ToolPak.</a:t>
          </a:r>
          <a:endParaRPr lang="en-US" sz="1100"/>
        </a:p>
        <a:p>
          <a:endParaRPr lang="en-US" sz="1100"/>
        </a:p>
        <a:p>
          <a:r>
            <a:rPr lang="en-US" sz="1100"/>
            <a:t>Windows:</a:t>
          </a:r>
        </a:p>
        <a:p>
          <a:r>
            <a:rPr lang="en-US" sz="1100"/>
            <a:t>File</a:t>
          </a:r>
          <a:r>
            <a:rPr lang="en-US" sz="1100" baseline="0"/>
            <a:t> &gt; Options &gt; Add-Ins</a:t>
          </a:r>
        </a:p>
        <a:p>
          <a:endParaRPr lang="en-US" sz="1100" baseline="0"/>
        </a:p>
        <a:p>
          <a:r>
            <a:rPr lang="en-US" sz="1100" b="0" i="0">
              <a:solidFill>
                <a:schemeClr val="dk1"/>
              </a:solidFill>
              <a:effectLst/>
              <a:latin typeface="+mn-lt"/>
              <a:ea typeface="+mn-ea"/>
              <a:cs typeface="+mn-cs"/>
            </a:rPr>
            <a:t>In the </a:t>
          </a:r>
          <a:r>
            <a:rPr lang="en-US" sz="1100" b="1" i="0">
              <a:solidFill>
                <a:schemeClr val="dk1"/>
              </a:solidFill>
              <a:effectLst/>
              <a:latin typeface="+mn-lt"/>
              <a:ea typeface="+mn-ea"/>
              <a:cs typeface="+mn-cs"/>
            </a:rPr>
            <a:t>Manage</a:t>
          </a:r>
          <a:r>
            <a:rPr lang="en-US" sz="1100" b="0" i="0">
              <a:solidFill>
                <a:schemeClr val="dk1"/>
              </a:solidFill>
              <a:effectLst/>
              <a:latin typeface="+mn-lt"/>
              <a:ea typeface="+mn-ea"/>
              <a:cs typeface="+mn-cs"/>
            </a:rPr>
            <a:t> box, select </a:t>
          </a:r>
          <a:r>
            <a:rPr lang="en-US" sz="1100" b="1" i="0">
              <a:solidFill>
                <a:schemeClr val="dk1"/>
              </a:solidFill>
              <a:effectLst/>
              <a:latin typeface="+mn-lt"/>
              <a:ea typeface="+mn-ea"/>
              <a:cs typeface="+mn-cs"/>
            </a:rPr>
            <a:t>Excel Add-ins</a:t>
          </a:r>
          <a:r>
            <a:rPr lang="en-US" sz="1100" b="0" i="0">
              <a:solidFill>
                <a:schemeClr val="dk1"/>
              </a:solidFill>
              <a:effectLst/>
              <a:latin typeface="+mn-lt"/>
              <a:ea typeface="+mn-ea"/>
              <a:cs typeface="+mn-cs"/>
            </a:rPr>
            <a:t> and then click </a:t>
          </a:r>
          <a:r>
            <a:rPr lang="en-US" sz="1100" b="1" i="0">
              <a:solidFill>
                <a:schemeClr val="dk1"/>
              </a:solidFill>
              <a:effectLst/>
              <a:latin typeface="+mn-lt"/>
              <a:ea typeface="+mn-ea"/>
              <a:cs typeface="+mn-cs"/>
            </a:rPr>
            <a:t>Go</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If you're using Excel for Mac, in the file menu go to </a:t>
          </a:r>
          <a:r>
            <a:rPr lang="en-US" sz="1100" b="1" i="0">
              <a:solidFill>
                <a:schemeClr val="dk1"/>
              </a:solidFill>
              <a:effectLst/>
              <a:latin typeface="+mn-lt"/>
              <a:ea typeface="+mn-ea"/>
              <a:cs typeface="+mn-cs"/>
            </a:rPr>
            <a:t>Tools</a:t>
          </a:r>
          <a:r>
            <a:rPr lang="en-US" sz="1100" b="0" i="0">
              <a:solidFill>
                <a:schemeClr val="dk1"/>
              </a:solidFill>
              <a:effectLst/>
              <a:latin typeface="+mn-lt"/>
              <a:ea typeface="+mn-ea"/>
              <a:cs typeface="+mn-cs"/>
            </a:rPr>
            <a:t> &gt; </a:t>
          </a:r>
          <a:r>
            <a:rPr lang="en-US" sz="1100" b="1" i="0">
              <a:solidFill>
                <a:schemeClr val="dk1"/>
              </a:solidFill>
              <a:effectLst/>
              <a:latin typeface="+mn-lt"/>
              <a:ea typeface="+mn-ea"/>
              <a:cs typeface="+mn-cs"/>
            </a:rPr>
            <a:t>Excel Add-ins.</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a:t>
          </a:r>
          <a:r>
            <a:rPr lang="en-US" sz="1100" b="1" i="0">
              <a:solidFill>
                <a:schemeClr val="dk1"/>
              </a:solidFill>
              <a:effectLst/>
              <a:latin typeface="+mn-lt"/>
              <a:ea typeface="+mn-ea"/>
              <a:cs typeface="+mn-cs"/>
            </a:rPr>
            <a:t>Add-Ins</a:t>
          </a:r>
          <a:r>
            <a:rPr lang="en-US" sz="1100" b="0" i="0">
              <a:solidFill>
                <a:schemeClr val="dk1"/>
              </a:solidFill>
              <a:effectLst/>
              <a:latin typeface="+mn-lt"/>
              <a:ea typeface="+mn-ea"/>
              <a:cs typeface="+mn-cs"/>
            </a:rPr>
            <a:t> box, check the </a:t>
          </a:r>
          <a:r>
            <a:rPr lang="en-US" sz="1100" b="1" i="0">
              <a:solidFill>
                <a:schemeClr val="dk1"/>
              </a:solidFill>
              <a:effectLst/>
              <a:latin typeface="+mn-lt"/>
              <a:ea typeface="+mn-ea"/>
              <a:cs typeface="+mn-cs"/>
            </a:rPr>
            <a:t>Analysis ToolPak</a:t>
          </a:r>
          <a:r>
            <a:rPr lang="en-US" sz="1100" b="0" i="0">
              <a:solidFill>
                <a:schemeClr val="dk1"/>
              </a:solidFill>
              <a:effectLst/>
              <a:latin typeface="+mn-lt"/>
              <a:ea typeface="+mn-ea"/>
              <a:cs typeface="+mn-cs"/>
            </a:rPr>
            <a:t> check box, and then click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pPr lvl="1"/>
          <a:r>
            <a:rPr lang="en-US" sz="1100" b="0" i="0">
              <a:solidFill>
                <a:schemeClr val="dk1"/>
              </a:solidFill>
              <a:effectLst/>
              <a:latin typeface="+mn-lt"/>
              <a:ea typeface="+mn-ea"/>
              <a:cs typeface="+mn-cs"/>
            </a:rPr>
            <a:t>If </a:t>
          </a:r>
          <a:r>
            <a:rPr lang="en-US" sz="1100" b="1" i="0">
              <a:solidFill>
                <a:schemeClr val="dk1"/>
              </a:solidFill>
              <a:effectLst/>
              <a:latin typeface="+mn-lt"/>
              <a:ea typeface="+mn-ea"/>
              <a:cs typeface="+mn-cs"/>
            </a:rPr>
            <a:t>Analysis ToolPak</a:t>
          </a:r>
          <a:r>
            <a:rPr lang="en-US" sz="1100" b="0" i="0">
              <a:solidFill>
                <a:schemeClr val="dk1"/>
              </a:solidFill>
              <a:effectLst/>
              <a:latin typeface="+mn-lt"/>
              <a:ea typeface="+mn-ea"/>
              <a:cs typeface="+mn-cs"/>
            </a:rPr>
            <a:t> is not listed in the </a:t>
          </a:r>
          <a:r>
            <a:rPr lang="en-US" sz="1100" b="1" i="0">
              <a:solidFill>
                <a:schemeClr val="dk1"/>
              </a:solidFill>
              <a:effectLst/>
              <a:latin typeface="+mn-lt"/>
              <a:ea typeface="+mn-ea"/>
              <a:cs typeface="+mn-cs"/>
            </a:rPr>
            <a:t>Add-Ins available</a:t>
          </a:r>
          <a:r>
            <a:rPr lang="en-US" sz="1100" b="0" i="0">
              <a:solidFill>
                <a:schemeClr val="dk1"/>
              </a:solidFill>
              <a:effectLst/>
              <a:latin typeface="+mn-lt"/>
              <a:ea typeface="+mn-ea"/>
              <a:cs typeface="+mn-cs"/>
            </a:rPr>
            <a:t> box, click </a:t>
          </a:r>
          <a:r>
            <a:rPr lang="en-US" sz="1100" b="1" i="0">
              <a:solidFill>
                <a:schemeClr val="dk1"/>
              </a:solidFill>
              <a:effectLst/>
              <a:latin typeface="+mn-lt"/>
              <a:ea typeface="+mn-ea"/>
              <a:cs typeface="+mn-cs"/>
            </a:rPr>
            <a:t>Browse</a:t>
          </a:r>
          <a:r>
            <a:rPr lang="en-US" sz="1100" b="0" i="0">
              <a:solidFill>
                <a:schemeClr val="dk1"/>
              </a:solidFill>
              <a:effectLst/>
              <a:latin typeface="+mn-lt"/>
              <a:ea typeface="+mn-ea"/>
              <a:cs typeface="+mn-cs"/>
            </a:rPr>
            <a:t> to locate it.</a:t>
          </a:r>
        </a:p>
        <a:p>
          <a:pPr lvl="1"/>
          <a:r>
            <a:rPr lang="en-US" sz="1100" b="0" i="0">
              <a:solidFill>
                <a:schemeClr val="dk1"/>
              </a:solidFill>
              <a:effectLst/>
              <a:latin typeface="+mn-lt"/>
              <a:ea typeface="+mn-ea"/>
              <a:cs typeface="+mn-cs"/>
            </a:rPr>
            <a:t>If you are prompted that the Analysis ToolPak is not currently installed on your computer, click </a:t>
          </a:r>
          <a:r>
            <a:rPr lang="en-US" sz="1100" b="1" i="0">
              <a:solidFill>
                <a:schemeClr val="dk1"/>
              </a:solidFill>
              <a:effectLst/>
              <a:latin typeface="+mn-lt"/>
              <a:ea typeface="+mn-ea"/>
              <a:cs typeface="+mn-cs"/>
            </a:rPr>
            <a:t>Yes</a:t>
          </a:r>
          <a:r>
            <a:rPr lang="en-US" sz="1100" b="0" i="0">
              <a:solidFill>
                <a:schemeClr val="dk1"/>
              </a:solidFill>
              <a:effectLst/>
              <a:latin typeface="+mn-lt"/>
              <a:ea typeface="+mn-ea"/>
              <a:cs typeface="+mn-cs"/>
            </a:rPr>
            <a:t> to install it.</a:t>
          </a:r>
        </a:p>
        <a:p>
          <a:endParaRPr lang="en-US" sz="1100"/>
        </a:p>
        <a:p>
          <a:r>
            <a:rPr lang="en-US" sz="1100" b="1" i="0">
              <a:solidFill>
                <a:schemeClr val="dk1"/>
              </a:solidFill>
              <a:effectLst/>
              <a:latin typeface="+mn-lt"/>
              <a:ea typeface="+mn-ea"/>
              <a:cs typeface="+mn-cs"/>
            </a:rPr>
            <a:t>Note:</a:t>
          </a:r>
          <a:r>
            <a:rPr lang="en-US" sz="1100" b="0" i="0">
              <a:solidFill>
                <a:schemeClr val="dk1"/>
              </a:solidFill>
              <a:effectLst/>
              <a:latin typeface="+mn-lt"/>
              <a:ea typeface="+mn-ea"/>
              <a:cs typeface="+mn-cs"/>
            </a:rPr>
            <a:t> To include Visual Basic for Application (VBA) functions for the Analysis ToolPak, you can load the </a:t>
          </a:r>
          <a:r>
            <a:rPr lang="en-US" sz="1100" b="1" i="0">
              <a:solidFill>
                <a:schemeClr val="dk1"/>
              </a:solidFill>
              <a:effectLst/>
              <a:latin typeface="+mn-lt"/>
              <a:ea typeface="+mn-ea"/>
              <a:cs typeface="+mn-cs"/>
            </a:rPr>
            <a:t>Analysis ToolPak - VBA </a:t>
          </a:r>
          <a:r>
            <a:rPr lang="en-US" sz="1100" b="0" i="0">
              <a:solidFill>
                <a:schemeClr val="dk1"/>
              </a:solidFill>
              <a:effectLst/>
              <a:latin typeface="+mn-lt"/>
              <a:ea typeface="+mn-ea"/>
              <a:cs typeface="+mn-cs"/>
            </a:rPr>
            <a:t>Add-in the same way that you load the Analysis ToolPak. In the </a:t>
          </a:r>
          <a:r>
            <a:rPr lang="en-US" sz="1100" b="1" i="0">
              <a:solidFill>
                <a:schemeClr val="dk1"/>
              </a:solidFill>
              <a:effectLst/>
              <a:latin typeface="+mn-lt"/>
              <a:ea typeface="+mn-ea"/>
              <a:cs typeface="+mn-cs"/>
            </a:rPr>
            <a:t>Add-ins available</a:t>
          </a:r>
          <a:r>
            <a:rPr lang="en-US" sz="1100" b="0" i="0">
              <a:solidFill>
                <a:schemeClr val="dk1"/>
              </a:solidFill>
              <a:effectLst/>
              <a:latin typeface="+mn-lt"/>
              <a:ea typeface="+mn-ea"/>
              <a:cs typeface="+mn-cs"/>
            </a:rPr>
            <a:t>box, select the </a:t>
          </a:r>
          <a:r>
            <a:rPr lang="en-US" sz="1100" b="1" i="0">
              <a:solidFill>
                <a:schemeClr val="dk1"/>
              </a:solidFill>
              <a:effectLst/>
              <a:latin typeface="+mn-lt"/>
              <a:ea typeface="+mn-ea"/>
              <a:cs typeface="+mn-cs"/>
            </a:rPr>
            <a:t>Analysis ToolPak - VBA</a:t>
          </a:r>
          <a:r>
            <a:rPr lang="en-US" sz="1100" b="0" i="0">
              <a:solidFill>
                <a:schemeClr val="dk1"/>
              </a:solidFill>
              <a:effectLst/>
              <a:latin typeface="+mn-lt"/>
              <a:ea typeface="+mn-ea"/>
              <a:cs typeface="+mn-cs"/>
            </a:rPr>
            <a:t> check box.</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Mac:</a:t>
          </a:r>
        </a:p>
        <a:p>
          <a:r>
            <a:rPr lang="en-US" sz="1100" b="0" i="0">
              <a:solidFill>
                <a:schemeClr val="dk1"/>
              </a:solidFill>
              <a:effectLst/>
              <a:latin typeface="+mn-lt"/>
              <a:ea typeface="+mn-ea"/>
              <a:cs typeface="+mn-cs"/>
            </a:rPr>
            <a:t>Follow these steps to load the Analysis ToolPak in Excel 2016 for Mac:</a:t>
          </a:r>
        </a:p>
        <a:p>
          <a:r>
            <a:rPr lang="en-US" sz="1100" b="0" i="0">
              <a:solidFill>
                <a:schemeClr val="dk1"/>
              </a:solidFill>
              <a:effectLst/>
              <a:latin typeface="+mn-lt"/>
              <a:ea typeface="+mn-ea"/>
              <a:cs typeface="+mn-cs"/>
            </a:rPr>
            <a:t>Click the </a:t>
          </a:r>
          <a:r>
            <a:rPr lang="en-US" sz="1100" b="1" i="0">
              <a:solidFill>
                <a:schemeClr val="dk1"/>
              </a:solidFill>
              <a:effectLst/>
              <a:latin typeface="+mn-lt"/>
              <a:ea typeface="+mn-ea"/>
              <a:cs typeface="+mn-cs"/>
            </a:rPr>
            <a:t>Tools</a:t>
          </a:r>
          <a:r>
            <a:rPr lang="en-US" sz="1100" b="0" i="0">
              <a:solidFill>
                <a:schemeClr val="dk1"/>
              </a:solidFill>
              <a:effectLst/>
              <a:latin typeface="+mn-lt"/>
              <a:ea typeface="+mn-ea"/>
              <a:cs typeface="+mn-cs"/>
            </a:rPr>
            <a:t> menu, and then click </a:t>
          </a:r>
          <a:r>
            <a:rPr lang="en-US" sz="1100" b="1" i="0">
              <a:solidFill>
                <a:schemeClr val="dk1"/>
              </a:solidFill>
              <a:effectLst/>
              <a:latin typeface="+mn-lt"/>
              <a:ea typeface="+mn-ea"/>
              <a:cs typeface="+mn-cs"/>
            </a:rPr>
            <a:t>Excel Add-ins</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In the </a:t>
          </a:r>
          <a:r>
            <a:rPr lang="en-US" sz="1100" b="1" i="0">
              <a:solidFill>
                <a:schemeClr val="dk1"/>
              </a:solidFill>
              <a:effectLst/>
              <a:latin typeface="+mn-lt"/>
              <a:ea typeface="+mn-ea"/>
              <a:cs typeface="+mn-cs"/>
            </a:rPr>
            <a:t>Add-Ins available</a:t>
          </a:r>
          <a:r>
            <a:rPr lang="en-US" sz="1100" b="0" i="0">
              <a:solidFill>
                <a:schemeClr val="dk1"/>
              </a:solidFill>
              <a:effectLst/>
              <a:latin typeface="+mn-lt"/>
              <a:ea typeface="+mn-ea"/>
              <a:cs typeface="+mn-cs"/>
            </a:rPr>
            <a:t> box, select the </a:t>
          </a:r>
          <a:r>
            <a:rPr lang="en-US" sz="1100" b="1" i="0">
              <a:solidFill>
                <a:schemeClr val="dk1"/>
              </a:solidFill>
              <a:effectLst/>
              <a:latin typeface="+mn-lt"/>
              <a:ea typeface="+mn-ea"/>
              <a:cs typeface="+mn-cs"/>
            </a:rPr>
            <a:t>Analysis ToolPak</a:t>
          </a:r>
          <a:r>
            <a:rPr lang="en-US" sz="1100" b="0" i="0">
              <a:solidFill>
                <a:schemeClr val="dk1"/>
              </a:solidFill>
              <a:effectLst/>
              <a:latin typeface="+mn-lt"/>
              <a:ea typeface="+mn-ea"/>
              <a:cs typeface="+mn-cs"/>
            </a:rPr>
            <a:t> check box, and then click </a:t>
          </a:r>
          <a:r>
            <a:rPr lang="en-US" sz="1100" b="1" i="0">
              <a:solidFill>
                <a:schemeClr val="dk1"/>
              </a:solidFill>
              <a:effectLst/>
              <a:latin typeface="+mn-lt"/>
              <a:ea typeface="+mn-ea"/>
              <a:cs typeface="+mn-cs"/>
            </a:rPr>
            <a:t>OK</a:t>
          </a:r>
          <a:r>
            <a:rPr lang="en-US" sz="1100" b="0" i="0">
              <a:solidFill>
                <a:schemeClr val="dk1"/>
              </a:solidFill>
              <a:effectLst/>
              <a:latin typeface="+mn-lt"/>
              <a:ea typeface="+mn-ea"/>
              <a:cs typeface="+mn-cs"/>
            </a:rPr>
            <a:t>.</a:t>
          </a:r>
        </a:p>
        <a:p>
          <a:pPr lvl="1"/>
          <a:r>
            <a:rPr lang="en-US" sz="1100" b="0" i="0">
              <a:solidFill>
                <a:schemeClr val="dk1"/>
              </a:solidFill>
              <a:effectLst/>
              <a:latin typeface="+mn-lt"/>
              <a:ea typeface="+mn-ea"/>
              <a:cs typeface="+mn-cs"/>
            </a:rPr>
            <a:t>If </a:t>
          </a:r>
          <a:r>
            <a:rPr lang="en-US" sz="1100" b="1" i="0">
              <a:solidFill>
                <a:schemeClr val="dk1"/>
              </a:solidFill>
              <a:effectLst/>
              <a:latin typeface="+mn-lt"/>
              <a:ea typeface="+mn-ea"/>
              <a:cs typeface="+mn-cs"/>
            </a:rPr>
            <a:t>Analysis ToolPak</a:t>
          </a:r>
          <a:r>
            <a:rPr lang="en-US" sz="1100" b="0" i="0">
              <a:solidFill>
                <a:schemeClr val="dk1"/>
              </a:solidFill>
              <a:effectLst/>
              <a:latin typeface="+mn-lt"/>
              <a:ea typeface="+mn-ea"/>
              <a:cs typeface="+mn-cs"/>
            </a:rPr>
            <a:t> is not listed in the </a:t>
          </a:r>
          <a:r>
            <a:rPr lang="en-US" sz="1100" b="1" i="0">
              <a:solidFill>
                <a:schemeClr val="dk1"/>
              </a:solidFill>
              <a:effectLst/>
              <a:latin typeface="+mn-lt"/>
              <a:ea typeface="+mn-ea"/>
              <a:cs typeface="+mn-cs"/>
            </a:rPr>
            <a:t>Add-Ins available</a:t>
          </a:r>
          <a:r>
            <a:rPr lang="en-US" sz="1100" b="0" i="0">
              <a:solidFill>
                <a:schemeClr val="dk1"/>
              </a:solidFill>
              <a:effectLst/>
              <a:latin typeface="+mn-lt"/>
              <a:ea typeface="+mn-ea"/>
              <a:cs typeface="+mn-cs"/>
            </a:rPr>
            <a:t> box, click </a:t>
          </a:r>
          <a:r>
            <a:rPr lang="en-US" sz="1100" b="1" i="0">
              <a:solidFill>
                <a:schemeClr val="dk1"/>
              </a:solidFill>
              <a:effectLst/>
              <a:latin typeface="+mn-lt"/>
              <a:ea typeface="+mn-ea"/>
              <a:cs typeface="+mn-cs"/>
            </a:rPr>
            <a:t>Browse</a:t>
          </a:r>
          <a:r>
            <a:rPr lang="en-US" sz="1100" b="0" i="0">
              <a:solidFill>
                <a:schemeClr val="dk1"/>
              </a:solidFill>
              <a:effectLst/>
              <a:latin typeface="+mn-lt"/>
              <a:ea typeface="+mn-ea"/>
              <a:cs typeface="+mn-cs"/>
            </a:rPr>
            <a:t> to locate it.</a:t>
          </a:r>
        </a:p>
        <a:p>
          <a:pPr lvl="1"/>
          <a:r>
            <a:rPr lang="en-US" sz="1100" b="0" i="0">
              <a:solidFill>
                <a:schemeClr val="dk1"/>
              </a:solidFill>
              <a:effectLst/>
              <a:latin typeface="+mn-lt"/>
              <a:ea typeface="+mn-ea"/>
              <a:cs typeface="+mn-cs"/>
            </a:rPr>
            <a:t>If you get a prompt that the Analysis ToolPak is not currently installed on your computer, click </a:t>
          </a:r>
          <a:r>
            <a:rPr lang="en-US" sz="1100" b="1" i="0">
              <a:solidFill>
                <a:schemeClr val="dk1"/>
              </a:solidFill>
              <a:effectLst/>
              <a:latin typeface="+mn-lt"/>
              <a:ea typeface="+mn-ea"/>
              <a:cs typeface="+mn-cs"/>
            </a:rPr>
            <a:t>Yes</a:t>
          </a:r>
          <a:r>
            <a:rPr lang="en-US" sz="1100" b="0" i="0">
              <a:solidFill>
                <a:schemeClr val="dk1"/>
              </a:solidFill>
              <a:effectLst/>
              <a:latin typeface="+mn-lt"/>
              <a:ea typeface="+mn-ea"/>
              <a:cs typeface="+mn-cs"/>
            </a:rPr>
            <a:t> to install it.</a:t>
          </a:r>
        </a:p>
        <a:p>
          <a:pPr lvl="1"/>
          <a:r>
            <a:rPr lang="en-US" sz="1100" b="0" i="0">
              <a:solidFill>
                <a:schemeClr val="dk1"/>
              </a:solidFill>
              <a:effectLst/>
              <a:latin typeface="+mn-lt"/>
              <a:ea typeface="+mn-ea"/>
              <a:cs typeface="+mn-cs"/>
            </a:rPr>
            <a:t>Quit and restart Excel.</a:t>
          </a:r>
        </a:p>
        <a:p>
          <a:pPr lvl="1"/>
          <a:r>
            <a:rPr lang="en-US" sz="1100" b="0" i="0">
              <a:solidFill>
                <a:schemeClr val="dk1"/>
              </a:solidFill>
              <a:effectLst/>
              <a:latin typeface="+mn-lt"/>
              <a:ea typeface="+mn-ea"/>
              <a:cs typeface="+mn-cs"/>
            </a:rPr>
            <a:t>Now the </a:t>
          </a:r>
          <a:r>
            <a:rPr lang="en-US" sz="1100" b="1" i="0">
              <a:solidFill>
                <a:schemeClr val="dk1"/>
              </a:solidFill>
              <a:effectLst/>
              <a:latin typeface="+mn-lt"/>
              <a:ea typeface="+mn-ea"/>
              <a:cs typeface="+mn-cs"/>
            </a:rPr>
            <a:t>Data Analysis</a:t>
          </a:r>
          <a:r>
            <a:rPr lang="en-US" sz="1100" b="0" i="0">
              <a:solidFill>
                <a:schemeClr val="dk1"/>
              </a:solidFill>
              <a:effectLst/>
              <a:latin typeface="+mn-lt"/>
              <a:ea typeface="+mn-ea"/>
              <a:cs typeface="+mn-cs"/>
            </a:rPr>
            <a:t> command is available on the </a:t>
          </a:r>
          <a:r>
            <a:rPr lang="en-US" sz="1100" b="1" i="0">
              <a:solidFill>
                <a:schemeClr val="dk1"/>
              </a:solidFill>
              <a:effectLst/>
              <a:latin typeface="+mn-lt"/>
              <a:ea typeface="+mn-ea"/>
              <a:cs typeface="+mn-cs"/>
            </a:rPr>
            <a:t>Data</a:t>
          </a:r>
          <a:r>
            <a:rPr lang="en-US" sz="1100" b="0" i="0">
              <a:solidFill>
                <a:schemeClr val="dk1"/>
              </a:solidFill>
              <a:effectLst/>
              <a:latin typeface="+mn-lt"/>
              <a:ea typeface="+mn-ea"/>
              <a:cs typeface="+mn-cs"/>
            </a:rPr>
            <a:t> tab.</a:t>
          </a:r>
        </a:p>
        <a:p>
          <a:endParaRPr lang="en-US" sz="1100"/>
        </a:p>
      </xdr:txBody>
    </xdr:sp>
    <xdr:clientData/>
  </xdr:twoCellAnchor>
  <xdr:twoCellAnchor>
    <xdr:from>
      <xdr:col>0</xdr:col>
      <xdr:colOff>596900</xdr:colOff>
      <xdr:row>28</xdr:row>
      <xdr:rowOff>152400</xdr:rowOff>
    </xdr:from>
    <xdr:to>
      <xdr:col>6</xdr:col>
      <xdr:colOff>25400</xdr:colOff>
      <xdr:row>38</xdr:row>
      <xdr:rowOff>104775</xdr:rowOff>
    </xdr:to>
    <xdr:sp macro="" textlink="">
      <xdr:nvSpPr>
        <xdr:cNvPr id="3" name="TextBox 2">
          <a:extLst>
            <a:ext uri="{FF2B5EF4-FFF2-40B4-BE49-F238E27FC236}">
              <a16:creationId xmlns:a16="http://schemas.microsoft.com/office/drawing/2014/main" id="{7AAE23B3-2879-0544-BCD7-84E51386EF7F}"/>
            </a:ext>
          </a:extLst>
        </xdr:cNvPr>
        <xdr:cNvSpPr txBox="1"/>
      </xdr:nvSpPr>
      <xdr:spPr>
        <a:xfrm>
          <a:off x="596900" y="6019800"/>
          <a:ext cx="3486150" cy="2047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Other ways to make</a:t>
          </a:r>
          <a:r>
            <a:rPr lang="en-US" sz="1100" baseline="0"/>
            <a:t> charts</a:t>
          </a:r>
        </a:p>
        <a:p>
          <a:endParaRPr lang="en-US" sz="1100" baseline="0"/>
        </a:p>
        <a:p>
          <a:r>
            <a:rPr lang="en-US" sz="1100" baseline="0"/>
            <a:t>Google Forms, Sheets, and Charts   </a:t>
          </a:r>
        </a:p>
        <a:p>
          <a:r>
            <a:rPr lang="en-US" sz="1100" baseline="0"/>
            <a:t>      - need a Google / Gmail account</a:t>
          </a:r>
        </a:p>
        <a:p>
          <a:r>
            <a:rPr lang="en-US" sz="1100" baseline="0"/>
            <a:t>      - drive.google.com</a:t>
          </a:r>
        </a:p>
        <a:p>
          <a:r>
            <a:rPr lang="en-US" sz="1100" baseline="0"/>
            <a:t>      - the Library has classes in this.</a:t>
          </a:r>
        </a:p>
        <a:p>
          <a:endParaRPr lang="en-US" sz="1100" baseline="0"/>
        </a:p>
        <a:p>
          <a:r>
            <a:rPr lang="en-US" sz="1100" baseline="0"/>
            <a:t>www.wordclouds.com</a:t>
          </a:r>
        </a:p>
        <a:p>
          <a:endParaRPr lang="en-US" sz="1100" baseline="0"/>
        </a:p>
        <a:p>
          <a:r>
            <a:rPr lang="en-US" sz="1100" baseline="0"/>
            <a:t>trends.google.com</a:t>
          </a:r>
        </a:p>
        <a:p>
          <a:endParaRPr lang="en-US" sz="1100" baseline="0"/>
        </a:p>
        <a:p>
          <a:endParaRPr lang="en-US" sz="1100" baseline="0"/>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79375</xdr:colOff>
      <xdr:row>8</xdr:row>
      <xdr:rowOff>150812</xdr:rowOff>
    </xdr:from>
    <xdr:to>
      <xdr:col>11</xdr:col>
      <xdr:colOff>104775</xdr:colOff>
      <xdr:row>21</xdr:row>
      <xdr:rowOff>169862</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22226</xdr:colOff>
      <xdr:row>23</xdr:row>
      <xdr:rowOff>25400</xdr:rowOff>
    </xdr:from>
    <xdr:to>
      <xdr:col>15</xdr:col>
      <xdr:colOff>368300</xdr:colOff>
      <xdr:row>41</xdr:row>
      <xdr:rowOff>127000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489326" y="4330700"/>
          <a:ext cx="7077074" cy="330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Load the Analysis</a:t>
          </a:r>
          <a:r>
            <a:rPr lang="en-US" sz="1100" baseline="0"/>
            <a:t> ToolPak  File &gt; Option &gt; Add-Ins &gt; Go</a:t>
          </a:r>
        </a:p>
        <a:p>
          <a:r>
            <a:rPr lang="en-US" sz="1100" baseline="0"/>
            <a:t>2. Select "Analysis ToolPak", click OK</a:t>
          </a:r>
        </a:p>
        <a:p>
          <a:endParaRPr lang="en-US" sz="1100" baseline="0"/>
        </a:p>
        <a:p>
          <a:r>
            <a:rPr lang="en-US" sz="1100" b="1" i="0">
              <a:solidFill>
                <a:schemeClr val="dk1"/>
              </a:solidFill>
              <a:effectLst/>
              <a:latin typeface="+mn-lt"/>
              <a:ea typeface="+mn-ea"/>
              <a:cs typeface="+mn-cs"/>
            </a:rPr>
            <a:t>Bins</a:t>
          </a:r>
          <a:r>
            <a:rPr lang="en-US" sz="1100" b="0" i="0">
              <a:solidFill>
                <a:schemeClr val="dk1"/>
              </a:solidFill>
              <a:effectLst/>
              <a:latin typeface="+mn-lt"/>
              <a:ea typeface="+mn-ea"/>
              <a:cs typeface="+mn-cs"/>
            </a:rPr>
            <a:t> are numbers that represent the intervals into which you want to group the source data (input data). The intervals must be consecutive, non-overlapping and usually equal size.</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Excel's </a:t>
          </a:r>
          <a:r>
            <a:rPr lang="en-US" sz="1100" b="0" i="1">
              <a:solidFill>
                <a:schemeClr val="dk1"/>
              </a:solidFill>
              <a:effectLst/>
              <a:latin typeface="+mn-lt"/>
              <a:ea typeface="+mn-ea"/>
              <a:cs typeface="+mn-cs"/>
            </a:rPr>
            <a:t>Histogram</a:t>
          </a:r>
          <a:r>
            <a:rPr lang="en-US" sz="1100" b="0" i="0">
              <a:solidFill>
                <a:schemeClr val="dk1"/>
              </a:solidFill>
              <a:effectLst/>
              <a:latin typeface="+mn-lt"/>
              <a:ea typeface="+mn-ea"/>
              <a:cs typeface="+mn-cs"/>
            </a:rPr>
            <a:t> tool includes the input data values in bins based on the following logic:</a:t>
          </a:r>
        </a:p>
        <a:p>
          <a:r>
            <a:rPr lang="en-US" sz="1100" b="0" i="0">
              <a:solidFill>
                <a:schemeClr val="dk1"/>
              </a:solidFill>
              <a:effectLst/>
              <a:latin typeface="+mn-lt"/>
              <a:ea typeface="+mn-ea"/>
              <a:cs typeface="+mn-cs"/>
            </a:rPr>
            <a:t>A value is included in a certain bin if it is greater than the lowest bound and equal to or less than the greatest bound for that bin.</a:t>
          </a:r>
        </a:p>
        <a:p>
          <a:r>
            <a:rPr lang="en-US" sz="1100" b="0" i="0">
              <a:solidFill>
                <a:schemeClr val="dk1"/>
              </a:solidFill>
              <a:effectLst/>
              <a:latin typeface="+mn-lt"/>
              <a:ea typeface="+mn-ea"/>
              <a:cs typeface="+mn-cs"/>
            </a:rPr>
            <a:t>If your input data contain any values greater than the highest bin, all such numbers will be included in the </a:t>
          </a:r>
          <a:r>
            <a:rPr lang="en-US" sz="1100" b="0" i="1">
              <a:solidFill>
                <a:schemeClr val="dk1"/>
              </a:solidFill>
              <a:effectLst/>
              <a:latin typeface="+mn-lt"/>
              <a:ea typeface="+mn-ea"/>
              <a:cs typeface="+mn-cs"/>
            </a:rPr>
            <a:t>More category</a:t>
          </a:r>
          <a:r>
            <a:rPr lang="en-US" sz="1100" b="0" i="0">
              <a:solidFill>
                <a:schemeClr val="dk1"/>
              </a:solidFill>
              <a:effectLst/>
              <a:latin typeface="+mn-lt"/>
              <a:ea typeface="+mn-ea"/>
              <a:cs typeface="+mn-cs"/>
            </a:rPr>
            <a:t>.</a:t>
          </a:r>
        </a:p>
        <a:p>
          <a:r>
            <a:rPr lang="en-US" sz="1100" b="0" i="0">
              <a:solidFill>
                <a:schemeClr val="dk1"/>
              </a:solidFill>
              <a:effectLst/>
              <a:latin typeface="+mn-lt"/>
              <a:ea typeface="+mn-ea"/>
              <a:cs typeface="+mn-cs"/>
            </a:rPr>
            <a:t>If you do not specify the bin range, Excel will create a set of evenly distributed bins between the minimum and maximum values of your input data range.</a:t>
          </a:r>
        </a:p>
        <a:p>
          <a:r>
            <a:rPr lang="en-US" sz="1100" b="0" i="0">
              <a:solidFill>
                <a:schemeClr val="dk1"/>
              </a:solidFill>
              <a:effectLst/>
              <a:latin typeface="+mn-lt"/>
              <a:ea typeface="+mn-ea"/>
              <a:cs typeface="+mn-cs"/>
            </a:rPr>
            <a:t>Considering the above, type the bin numbers that you want to use in a separate column. The bins must be entered in </a:t>
          </a:r>
          <a:r>
            <a:rPr lang="en-US" sz="1100" b="1" i="0">
              <a:solidFill>
                <a:schemeClr val="dk1"/>
              </a:solidFill>
              <a:effectLst/>
              <a:latin typeface="+mn-lt"/>
              <a:ea typeface="+mn-ea"/>
              <a:cs typeface="+mn-cs"/>
            </a:rPr>
            <a:t>ascending order</a:t>
          </a:r>
          <a:r>
            <a:rPr lang="en-US" sz="1100" b="0" i="0">
              <a:solidFill>
                <a:schemeClr val="dk1"/>
              </a:solidFill>
              <a:effectLst/>
              <a:latin typeface="+mn-lt"/>
              <a:ea typeface="+mn-ea"/>
              <a:cs typeface="+mn-cs"/>
            </a:rPr>
            <a:t>, and your Excel histogram bin range should be limited to the input data range.</a:t>
          </a:r>
        </a:p>
        <a:p>
          <a:r>
            <a:rPr lang="en-US" sz="1100" b="0" i="0">
              <a:solidFill>
                <a:schemeClr val="dk1"/>
              </a:solidFill>
              <a:effectLst/>
              <a:latin typeface="+mn-lt"/>
              <a:ea typeface="+mn-ea"/>
              <a:cs typeface="+mn-cs"/>
            </a:rPr>
            <a:t>https://www.ablebits.com/office-addins-blog/2016/05/11/make-histogram-excel/</a:t>
          </a:r>
        </a:p>
        <a:p>
          <a:endParaRPr lang="en-US" sz="1100"/>
        </a:p>
      </xdr:txBody>
    </xdr:sp>
    <xdr:clientData/>
  </xdr:twoCellAnchor>
  <xdr:twoCellAnchor>
    <xdr:from>
      <xdr:col>7</xdr:col>
      <xdr:colOff>307975</xdr:colOff>
      <xdr:row>43</xdr:row>
      <xdr:rowOff>123825</xdr:rowOff>
    </xdr:from>
    <xdr:to>
      <xdr:col>13</xdr:col>
      <xdr:colOff>307975</xdr:colOff>
      <xdr:row>53</xdr:row>
      <xdr:rowOff>88900</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76200</xdr:colOff>
      <xdr:row>4</xdr:row>
      <xdr:rowOff>139700</xdr:rowOff>
    </xdr:from>
    <xdr:to>
      <xdr:col>11</xdr:col>
      <xdr:colOff>88900</xdr:colOff>
      <xdr:row>8</xdr:row>
      <xdr:rowOff>25400</xdr:rowOff>
    </xdr:to>
    <xdr:sp macro="" textlink="">
      <xdr:nvSpPr>
        <xdr:cNvPr id="7" name="TextBox 6">
          <a:extLst>
            <a:ext uri="{FF2B5EF4-FFF2-40B4-BE49-F238E27FC236}">
              <a16:creationId xmlns:a16="http://schemas.microsoft.com/office/drawing/2014/main" id="{28A0D98D-831D-274E-BB60-1D81B5A73E38}"/>
            </a:ext>
          </a:extLst>
        </xdr:cNvPr>
        <xdr:cNvSpPr txBox="1"/>
      </xdr:nvSpPr>
      <xdr:spPr>
        <a:xfrm>
          <a:off x="3543300" y="1066800"/>
          <a:ext cx="4051300" cy="59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Select data (B11:B47)</a:t>
          </a:r>
        </a:p>
        <a:p>
          <a:r>
            <a:rPr lang="en-US" sz="1100"/>
            <a:t>2) Insert &gt; Statistical</a:t>
          </a:r>
          <a:r>
            <a:rPr lang="en-US" sz="1100" baseline="0"/>
            <a:t> chart &gt; Histogram</a:t>
          </a:r>
        </a:p>
        <a:p>
          <a:r>
            <a:rPr lang="en-US" sz="1100" baseline="0"/>
            <a:t>3) chart similar to the one below.</a:t>
          </a:r>
          <a:endParaRPr lang="en-US" sz="1100"/>
        </a:p>
      </xdr:txBody>
    </xdr:sp>
    <xdr:clientData/>
  </xdr:twoCellAnchor>
  <xdr:twoCellAnchor>
    <xdr:from>
      <xdr:col>7</xdr:col>
      <xdr:colOff>533400</xdr:colOff>
      <xdr:row>58</xdr:row>
      <xdr:rowOff>25400</xdr:rowOff>
    </xdr:from>
    <xdr:to>
      <xdr:col>12</xdr:col>
      <xdr:colOff>63500</xdr:colOff>
      <xdr:row>68</xdr:row>
      <xdr:rowOff>114300</xdr:rowOff>
    </xdr:to>
    <xdr:sp macro="" textlink="">
      <xdr:nvSpPr>
        <xdr:cNvPr id="8" name="TextBox 7">
          <a:extLst>
            <a:ext uri="{FF2B5EF4-FFF2-40B4-BE49-F238E27FC236}">
              <a16:creationId xmlns:a16="http://schemas.microsoft.com/office/drawing/2014/main" id="{FF4C917B-89F2-8E42-8B7E-89770A0123E2}"/>
            </a:ext>
          </a:extLst>
        </xdr:cNvPr>
        <xdr:cNvSpPr txBox="1"/>
      </xdr:nvSpPr>
      <xdr:spPr>
        <a:xfrm>
          <a:off x="6273800" y="10579100"/>
          <a:ext cx="289560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Use a pivot table</a:t>
          </a:r>
          <a:r>
            <a:rPr lang="en-US" sz="1100" baseline="0"/>
            <a:t> to summarize the count the number of times a litter had a certain number of puppies.  Here, the number of times a dog had twins was 6 times, but only one time a dog had 10 puppies at once.</a:t>
          </a:r>
        </a:p>
        <a:p>
          <a:endParaRPr lang="en-US" sz="1100" baseline="0"/>
        </a:p>
        <a:p>
          <a:r>
            <a:rPr lang="en-US" sz="1100" baseline="0"/>
            <a:t>The second pivot table and its corresponding chart make use of "Groups".  No fractional puppies here!</a:t>
          </a:r>
          <a:endParaRPr lang="en-US" sz="1100"/>
        </a:p>
      </xdr:txBody>
    </xdr:sp>
    <xdr:clientData/>
  </xdr:twoCellAnchor>
  <xdr:twoCellAnchor>
    <xdr:from>
      <xdr:col>6</xdr:col>
      <xdr:colOff>330200</xdr:colOff>
      <xdr:row>73</xdr:row>
      <xdr:rowOff>63500</xdr:rowOff>
    </xdr:from>
    <xdr:to>
      <xdr:col>12</xdr:col>
      <xdr:colOff>311150</xdr:colOff>
      <xdr:row>84</xdr:row>
      <xdr:rowOff>82550</xdr:rowOff>
    </xdr:to>
    <xdr:graphicFrame macro="">
      <xdr:nvGraphicFramePr>
        <xdr:cNvPr id="9" name="Chart 8">
          <a:extLst>
            <a:ext uri="{FF2B5EF4-FFF2-40B4-BE49-F238E27FC236}">
              <a16:creationId xmlns:a16="http://schemas.microsoft.com/office/drawing/2014/main" id="{1D222760-3E45-3340-85FE-87310369E3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596900</xdr:colOff>
      <xdr:row>56</xdr:row>
      <xdr:rowOff>165100</xdr:rowOff>
    </xdr:from>
    <xdr:to>
      <xdr:col>6</xdr:col>
      <xdr:colOff>63500</xdr:colOff>
      <xdr:row>68</xdr:row>
      <xdr:rowOff>152400</xdr:rowOff>
    </xdr:to>
    <xdr:pic>
      <xdr:nvPicPr>
        <xdr:cNvPr id="11" name="Picture 10">
          <a:extLst>
            <a:ext uri="{FF2B5EF4-FFF2-40B4-BE49-F238E27FC236}">
              <a16:creationId xmlns:a16="http://schemas.microsoft.com/office/drawing/2014/main" id="{90F1A015-7EAF-4841-A356-D16EDD9691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17800" y="10363200"/>
          <a:ext cx="2413000" cy="2120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509587</xdr:colOff>
      <xdr:row>8</xdr:row>
      <xdr:rowOff>4762</xdr:rowOff>
    </xdr:from>
    <xdr:to>
      <xdr:col>12</xdr:col>
      <xdr:colOff>280987</xdr:colOff>
      <xdr:row>20</xdr:row>
      <xdr:rowOff>119062</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25400</xdr:colOff>
      <xdr:row>11</xdr:row>
      <xdr:rowOff>114300</xdr:rowOff>
    </xdr:from>
    <xdr:to>
      <xdr:col>8</xdr:col>
      <xdr:colOff>393700</xdr:colOff>
      <xdr:row>26</xdr:row>
      <xdr:rowOff>0</xdr:rowOff>
    </xdr:to>
    <xdr:graphicFrame macro="">
      <xdr:nvGraphicFramePr>
        <xdr:cNvPr id="2" name="Chart 1">
          <a:extLst>
            <a:ext uri="{FF2B5EF4-FFF2-40B4-BE49-F238E27FC236}">
              <a16:creationId xmlns:a16="http://schemas.microsoft.com/office/drawing/2014/main" id="{31783DE9-A025-4E47-BD6B-86A67D5C9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193675</xdr:colOff>
      <xdr:row>11</xdr:row>
      <xdr:rowOff>82550</xdr:rowOff>
    </xdr:from>
    <xdr:to>
      <xdr:col>15</xdr:col>
      <xdr:colOff>657225</xdr:colOff>
      <xdr:row>17</xdr:row>
      <xdr:rowOff>34925</xdr:rowOff>
    </xdr:to>
    <xdr:sp macro="" textlink="">
      <xdr:nvSpPr>
        <xdr:cNvPr id="3" name="TextBox 2">
          <a:extLst>
            <a:ext uri="{FF2B5EF4-FFF2-40B4-BE49-F238E27FC236}">
              <a16:creationId xmlns:a16="http://schemas.microsoft.com/office/drawing/2014/main" id="{A4ECADDD-39D0-324F-813E-79170F55B339}"/>
            </a:ext>
          </a:extLst>
        </xdr:cNvPr>
        <xdr:cNvSpPr txBox="1"/>
      </xdr:nvSpPr>
      <xdr:spPr>
        <a:xfrm>
          <a:off x="6251575" y="2063750"/>
          <a:ext cx="4502150"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https://usclimatedata.com/ </a:t>
          </a:r>
        </a:p>
        <a:p>
          <a:r>
            <a:rPr lang="en-US" sz="1100"/>
            <a:t>The Radar chart plots</a:t>
          </a:r>
          <a:r>
            <a:rPr lang="en-US" sz="1100" baseline="0"/>
            <a:t> the values of each of a set of categories on a set of concentric rings.  The values appear along an axis that starts at the center and ends on the outer ring. - "Statistical Analysis with Excel"  Joseph Schmuller</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571500</xdr:colOff>
      <xdr:row>7</xdr:row>
      <xdr:rowOff>38100</xdr:rowOff>
    </xdr:from>
    <xdr:to>
      <xdr:col>12</xdr:col>
      <xdr:colOff>457200</xdr:colOff>
      <xdr:row>21</xdr:row>
      <xdr:rowOff>131379</xdr:rowOff>
    </xdr:to>
    <xdr:sp macro="" textlink="">
      <xdr:nvSpPr>
        <xdr:cNvPr id="2" name="TextBox 1">
          <a:extLst>
            <a:ext uri="{FF2B5EF4-FFF2-40B4-BE49-F238E27FC236}">
              <a16:creationId xmlns:a16="http://schemas.microsoft.com/office/drawing/2014/main" id="{8170366A-3848-D445-B006-2FED81314D24}"/>
            </a:ext>
          </a:extLst>
        </xdr:cNvPr>
        <xdr:cNvSpPr txBox="1"/>
      </xdr:nvSpPr>
      <xdr:spPr>
        <a:xfrm>
          <a:off x="5760983" y="1351893"/>
          <a:ext cx="3243171" cy="2545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t>
          </a:r>
          <a:r>
            <a:rPr lang="en-US" sz="1100" b="1"/>
            <a:t>mean</a:t>
          </a:r>
          <a:r>
            <a:rPr lang="en-US" sz="1100"/>
            <a:t> is the "average" you're used to, where you add up all the numbers and then divide by the number of numbers. </a:t>
          </a:r>
        </a:p>
        <a:p>
          <a:endParaRPr lang="en-US" sz="1100"/>
        </a:p>
        <a:p>
          <a:r>
            <a:rPr lang="en-US" sz="1100"/>
            <a:t>The </a:t>
          </a:r>
          <a:r>
            <a:rPr lang="en-US" sz="1100" b="1"/>
            <a:t>median</a:t>
          </a:r>
          <a:r>
            <a:rPr lang="en-US" sz="1100"/>
            <a:t> is the "middle" value in the list of numbers. To find the median, your numbers have to be listed in numerical order from smallest to largest, so you may have to rewrite your list before you can find the median. </a:t>
          </a:r>
        </a:p>
        <a:p>
          <a:endParaRPr lang="en-US" sz="1100"/>
        </a:p>
        <a:p>
          <a:r>
            <a:rPr lang="en-US" sz="1100"/>
            <a:t>The </a:t>
          </a:r>
          <a:r>
            <a:rPr lang="en-US" sz="1100" b="1"/>
            <a:t>mode</a:t>
          </a:r>
          <a:r>
            <a:rPr lang="en-US" sz="1100"/>
            <a:t> is the value that occurs most often. If no number in the list is repeated, then there is no mode for the list.</a:t>
          </a:r>
        </a:p>
      </xdr:txBody>
    </xdr:sp>
    <xdr:clientData/>
  </xdr:twoCellAnchor>
  <xdr:twoCellAnchor>
    <xdr:from>
      <xdr:col>7</xdr:col>
      <xdr:colOff>642299</xdr:colOff>
      <xdr:row>24</xdr:row>
      <xdr:rowOff>7299</xdr:rowOff>
    </xdr:from>
    <xdr:to>
      <xdr:col>12</xdr:col>
      <xdr:colOff>459828</xdr:colOff>
      <xdr:row>36</xdr:row>
      <xdr:rowOff>145977</xdr:rowOff>
    </xdr:to>
    <xdr:sp macro="" textlink="">
      <xdr:nvSpPr>
        <xdr:cNvPr id="3" name="TextBox 2">
          <a:extLst>
            <a:ext uri="{FF2B5EF4-FFF2-40B4-BE49-F238E27FC236}">
              <a16:creationId xmlns:a16="http://schemas.microsoft.com/office/drawing/2014/main" id="{8E18F9E8-C126-1D4D-8BFE-500DFD6DAFCA}"/>
            </a:ext>
          </a:extLst>
        </xdr:cNvPr>
        <xdr:cNvSpPr txBox="1"/>
      </xdr:nvSpPr>
      <xdr:spPr>
        <a:xfrm>
          <a:off x="5831782" y="4299023"/>
          <a:ext cx="3175000" cy="22407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Excel, a range is defined by the reference of the upper left cell (minimum value) of the range and the reference of the lower right cell (maximum value) of the range. </a:t>
          </a:r>
        </a:p>
        <a:p>
          <a:r>
            <a:rPr lang="en-US" sz="1100"/>
            <a:t>Ex:  </a:t>
          </a:r>
          <a:r>
            <a:rPr lang="en-US" sz="1100">
              <a:latin typeface="Courier" pitchFamily="2" charset="0"/>
            </a:rPr>
            <a:t>=SUM(B13:B56)</a:t>
          </a:r>
        </a:p>
        <a:p>
          <a:endParaRPr lang="en-US" sz="1100"/>
        </a:p>
        <a:p>
          <a:r>
            <a:rPr lang="en-US" sz="1100"/>
            <a:t>A </a:t>
          </a:r>
          <a:r>
            <a:rPr lang="en-US" sz="1100" b="1"/>
            <a:t>structured reference </a:t>
          </a:r>
          <a:r>
            <a:rPr lang="en-US" sz="1100"/>
            <a:t>is a term for using a table name in a formula instead of a normal cell reference.</a:t>
          </a:r>
        </a:p>
        <a:p>
          <a:r>
            <a:rPr lang="en-US" sz="1100"/>
            <a:t>Ex:  </a:t>
          </a:r>
          <a:r>
            <a:rPr lang="en-US" sz="1100">
              <a:latin typeface="Courier" pitchFamily="2" charset="0"/>
            </a:rPr>
            <a:t>=SUM(TableCommute[miles])</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280987</xdr:colOff>
      <xdr:row>5</xdr:row>
      <xdr:rowOff>195262</xdr:rowOff>
    </xdr:from>
    <xdr:to>
      <xdr:col>9</xdr:col>
      <xdr:colOff>476250</xdr:colOff>
      <xdr:row>15</xdr:row>
      <xdr:rowOff>142875</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3</xdr:row>
      <xdr:rowOff>76200</xdr:rowOff>
    </xdr:from>
    <xdr:to>
      <xdr:col>5</xdr:col>
      <xdr:colOff>276225</xdr:colOff>
      <xdr:row>5</xdr:row>
      <xdr:rowOff>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85725" y="695325"/>
          <a:ext cx="3238500" cy="3429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Century Gothic" panose="020B0502020202020204" pitchFamily="34" charset="0"/>
            </a:rPr>
            <a:t>Here is a simple</a:t>
          </a:r>
          <a:r>
            <a:rPr lang="en-US" sz="1100" baseline="0">
              <a:latin typeface="Century Gothic" panose="020B0502020202020204" pitchFamily="34" charset="0"/>
            </a:rPr>
            <a:t> algabraic formula of </a:t>
          </a:r>
          <a:r>
            <a:rPr lang="en-US" sz="1100" baseline="0">
              <a:latin typeface="Courier New" panose="02070309020205020404" pitchFamily="49" charset="0"/>
              <a:cs typeface="Courier New" panose="02070309020205020404" pitchFamily="49" charset="0"/>
            </a:rPr>
            <a:t>y=3x+3</a:t>
          </a:r>
          <a:endParaRPr lang="en-US" sz="1100">
            <a:latin typeface="Courier New" panose="02070309020205020404" pitchFamily="49" charset="0"/>
            <a:cs typeface="Courier New" panose="02070309020205020404" pitchFamily="49" charset="0"/>
          </a:endParaRPr>
        </a:p>
      </xdr:txBody>
    </xdr:sp>
    <xdr:clientData/>
  </xdr:twoCellAnchor>
  <xdr:twoCellAnchor>
    <xdr:from>
      <xdr:col>10</xdr:col>
      <xdr:colOff>28575</xdr:colOff>
      <xdr:row>5</xdr:row>
      <xdr:rowOff>200025</xdr:rowOff>
    </xdr:from>
    <xdr:to>
      <xdr:col>13</xdr:col>
      <xdr:colOff>161925</xdr:colOff>
      <xdr:row>10</xdr:row>
      <xdr:rowOff>85725</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6124575" y="1238250"/>
          <a:ext cx="1962150" cy="8763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Century Gothic" panose="020B0502020202020204" pitchFamily="34" charset="0"/>
            </a:rPr>
            <a:t>Creating</a:t>
          </a:r>
          <a:r>
            <a:rPr lang="en-US" sz="1100" baseline="0">
              <a:latin typeface="Century Gothic" panose="020B0502020202020204" pitchFamily="34" charset="0"/>
            </a:rPr>
            <a:t> a Line chart is misleading - Excel will give you 2 lines instead of one line (a slope).</a:t>
          </a:r>
          <a:endParaRPr lang="en-US" sz="1100">
            <a:latin typeface="Century Gothic" panose="020B0502020202020204" pitchFamily="34" charset="0"/>
          </a:endParaRPr>
        </a:p>
      </xdr:txBody>
    </xdr:sp>
    <xdr:clientData/>
  </xdr:twoCellAnchor>
  <xdr:twoCellAnchor>
    <xdr:from>
      <xdr:col>3</xdr:col>
      <xdr:colOff>457200</xdr:colOff>
      <xdr:row>18</xdr:row>
      <xdr:rowOff>28574</xdr:rowOff>
    </xdr:from>
    <xdr:to>
      <xdr:col>9</xdr:col>
      <xdr:colOff>538162</xdr:colOff>
      <xdr:row>30</xdr:row>
      <xdr:rowOff>38099</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47626</xdr:colOff>
      <xdr:row>18</xdr:row>
      <xdr:rowOff>19049</xdr:rowOff>
    </xdr:from>
    <xdr:to>
      <xdr:col>13</xdr:col>
      <xdr:colOff>552450</xdr:colOff>
      <xdr:row>23</xdr:row>
      <xdr:rowOff>104774</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6143626" y="3571874"/>
          <a:ext cx="2333624" cy="10382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Century Gothic" panose="020B0502020202020204" pitchFamily="34" charset="0"/>
            </a:rPr>
            <a:t>this is an "X Y graph (Scatter).</a:t>
          </a:r>
        </a:p>
        <a:p>
          <a:r>
            <a:rPr lang="en-US" sz="1100">
              <a:latin typeface="Century Gothic" panose="020B0502020202020204" pitchFamily="34" charset="0"/>
            </a:rPr>
            <a:t>It properly shows the relationship between X</a:t>
          </a:r>
          <a:r>
            <a:rPr lang="en-US" sz="1100" baseline="0">
              <a:latin typeface="Century Gothic" panose="020B0502020202020204" pitchFamily="34" charset="0"/>
            </a:rPr>
            <a:t> and Y values.</a:t>
          </a:r>
          <a:endParaRPr lang="en-US" sz="1100">
            <a:latin typeface="Century Gothic" panose="020B0502020202020204" pitchFamily="34" charset="0"/>
          </a:endParaRPr>
        </a:p>
      </xdr:txBody>
    </xdr:sp>
    <xdr:clientData/>
  </xdr:twoCellAnchor>
  <xdr:twoCellAnchor>
    <xdr:from>
      <xdr:col>3</xdr:col>
      <xdr:colOff>457200</xdr:colOff>
      <xdr:row>31</xdr:row>
      <xdr:rowOff>161925</xdr:rowOff>
    </xdr:from>
    <xdr:to>
      <xdr:col>9</xdr:col>
      <xdr:colOff>538162</xdr:colOff>
      <xdr:row>43</xdr:row>
      <xdr:rowOff>171450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57151</xdr:colOff>
      <xdr:row>31</xdr:row>
      <xdr:rowOff>161924</xdr:rowOff>
    </xdr:from>
    <xdr:to>
      <xdr:col>13</xdr:col>
      <xdr:colOff>561975</xdr:colOff>
      <xdr:row>33</xdr:row>
      <xdr:rowOff>180975</xdr:rowOff>
    </xdr:to>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6153151" y="6191249"/>
          <a:ext cx="2333624" cy="400051"/>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Century Gothic" panose="020B0502020202020204" pitchFamily="34" charset="0"/>
            </a:rPr>
            <a:t>I</a:t>
          </a:r>
          <a:r>
            <a:rPr lang="en-US" sz="1100" baseline="0">
              <a:latin typeface="Century Gothic" panose="020B0502020202020204" pitchFamily="34" charset="0"/>
            </a:rPr>
            <a:t> added in a Linear Trendline</a:t>
          </a:r>
          <a:endParaRPr lang="en-US" sz="1100">
            <a:latin typeface="Century Gothic" panose="020B0502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433387</xdr:colOff>
      <xdr:row>18</xdr:row>
      <xdr:rowOff>85725</xdr:rowOff>
    </xdr:from>
    <xdr:to>
      <xdr:col>5</xdr:col>
      <xdr:colOff>323850</xdr:colOff>
      <xdr:row>33</xdr:row>
      <xdr:rowOff>9525</xdr:rowOff>
    </xdr:to>
    <xdr:graphicFrame macro="">
      <xdr:nvGraphicFramePr>
        <xdr:cNvPr id="2" name="Chart 1">
          <a:extLst>
            <a:ext uri="{FF2B5EF4-FFF2-40B4-BE49-F238E27FC236}">
              <a16:creationId xmlns:a16="http://schemas.microsoft.com/office/drawing/2014/main" id="{B1467FC8-8762-374C-AAEE-039CA34B1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395288</xdr:colOff>
      <xdr:row>18</xdr:row>
      <xdr:rowOff>85725</xdr:rowOff>
    </xdr:from>
    <xdr:to>
      <xdr:col>9</xdr:col>
      <xdr:colOff>600075</xdr:colOff>
      <xdr:row>33</xdr:row>
      <xdr:rowOff>38100</xdr:rowOff>
    </xdr:to>
    <xdr:graphicFrame macro="">
      <xdr:nvGraphicFramePr>
        <xdr:cNvPr id="3" name="Chart 2">
          <a:extLst>
            <a:ext uri="{FF2B5EF4-FFF2-40B4-BE49-F238E27FC236}">
              <a16:creationId xmlns:a16="http://schemas.microsoft.com/office/drawing/2014/main" id="{3509F0B8-0442-0B48-AFA8-1750649E8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85725</xdr:colOff>
      <xdr:row>18</xdr:row>
      <xdr:rowOff>66674</xdr:rowOff>
    </xdr:from>
    <xdr:to>
      <xdr:col>13</xdr:col>
      <xdr:colOff>314325</xdr:colOff>
      <xdr:row>33</xdr:row>
      <xdr:rowOff>57149</xdr:rowOff>
    </xdr:to>
    <xdr:graphicFrame macro="">
      <xdr:nvGraphicFramePr>
        <xdr:cNvPr id="4" name="Chart 3">
          <a:extLst>
            <a:ext uri="{FF2B5EF4-FFF2-40B4-BE49-F238E27FC236}">
              <a16:creationId xmlns:a16="http://schemas.microsoft.com/office/drawing/2014/main" id="{632604FA-68F6-3D47-BCAE-AD38CA336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552450</xdr:colOff>
      <xdr:row>18</xdr:row>
      <xdr:rowOff>76200</xdr:rowOff>
    </xdr:from>
    <xdr:to>
      <xdr:col>18</xdr:col>
      <xdr:colOff>57150</xdr:colOff>
      <xdr:row>33</xdr:row>
      <xdr:rowOff>38100</xdr:rowOff>
    </xdr:to>
    <xdr:graphicFrame macro="">
      <xdr:nvGraphicFramePr>
        <xdr:cNvPr id="5" name="Chart 4">
          <a:extLst>
            <a:ext uri="{FF2B5EF4-FFF2-40B4-BE49-F238E27FC236}">
              <a16:creationId xmlns:a16="http://schemas.microsoft.com/office/drawing/2014/main" id="{8B3595CC-7133-6047-8C50-2409DB767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19050</xdr:colOff>
      <xdr:row>1</xdr:row>
      <xdr:rowOff>95250</xdr:rowOff>
    </xdr:from>
    <xdr:to>
      <xdr:col>20</xdr:col>
      <xdr:colOff>76200</xdr:colOff>
      <xdr:row>14</xdr:row>
      <xdr:rowOff>12700</xdr:rowOff>
    </xdr:to>
    <xdr:sp macro="" textlink="">
      <xdr:nvSpPr>
        <xdr:cNvPr id="6" name="TextBox 5">
          <a:extLst>
            <a:ext uri="{FF2B5EF4-FFF2-40B4-BE49-F238E27FC236}">
              <a16:creationId xmlns:a16="http://schemas.microsoft.com/office/drawing/2014/main" id="{313FD7E8-5C73-624C-82E3-3F32951193E9}"/>
            </a:ext>
          </a:extLst>
        </xdr:cNvPr>
        <xdr:cNvSpPr txBox="1"/>
      </xdr:nvSpPr>
      <xdr:spPr>
        <a:xfrm>
          <a:off x="8096250" y="273050"/>
          <a:ext cx="5441950" cy="222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Anscombe's</a:t>
          </a:r>
          <a:r>
            <a:rPr lang="en-US" sz="1800" baseline="0"/>
            <a:t> Quartet</a:t>
          </a:r>
        </a:p>
        <a:p>
          <a:pPr algn="ctr"/>
          <a:r>
            <a:rPr lang="en-US" sz="1000"/>
            <a:t>https://en.wikipedia.org/wiki/Anscombe%27s_quartet</a:t>
          </a:r>
        </a:p>
        <a:p>
          <a:pPr algn="l"/>
          <a:endParaRPr lang="en-US" sz="1000"/>
        </a:p>
        <a:p>
          <a:pPr algn="l"/>
          <a:r>
            <a:rPr lang="en-US" sz="1000"/>
            <a:t>Anscombe's quartet comprises four datasets that have nearly identical simple descriptive statistics, yet appear very different when graphed. Each dataset consists of eleven (x,y) points. They were constructed in 1973 by the statistician Francis Anscombe to demonstrate both the importance of graphing data before analyzing it and the effect of outliers on statistical properties. He described the article as being intended to counter the impression among statisticians that "numerical calculations are exact, but graphs are rough.</a:t>
          </a:r>
        </a:p>
      </xdr:txBody>
    </xdr:sp>
    <xdr:clientData/>
  </xdr:twoCellAnchor>
  <xdr:twoCellAnchor>
    <xdr:from>
      <xdr:col>1</xdr:col>
      <xdr:colOff>466724</xdr:colOff>
      <xdr:row>35</xdr:row>
      <xdr:rowOff>76201</xdr:rowOff>
    </xdr:from>
    <xdr:to>
      <xdr:col>5</xdr:col>
      <xdr:colOff>323850</xdr:colOff>
      <xdr:row>40</xdr:row>
      <xdr:rowOff>76201</xdr:rowOff>
    </xdr:to>
    <xdr:sp macro="" textlink="">
      <xdr:nvSpPr>
        <xdr:cNvPr id="7" name="TextBox 6">
          <a:extLst>
            <a:ext uri="{FF2B5EF4-FFF2-40B4-BE49-F238E27FC236}">
              <a16:creationId xmlns:a16="http://schemas.microsoft.com/office/drawing/2014/main" id="{E9916EFC-A760-D147-B4C6-C6AF95998455}"/>
            </a:ext>
          </a:extLst>
        </xdr:cNvPr>
        <xdr:cNvSpPr txBox="1"/>
      </xdr:nvSpPr>
      <xdr:spPr>
        <a:xfrm>
          <a:off x="1139824" y="6743701"/>
          <a:ext cx="2549526"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is a simple linear relationship, corresponding to two variables correlated and following the assumption of normality</a:t>
          </a:r>
          <a:endParaRPr lang="en-US" sz="1100"/>
        </a:p>
      </xdr:txBody>
    </xdr:sp>
    <xdr:clientData/>
  </xdr:twoCellAnchor>
  <xdr:twoCellAnchor>
    <xdr:from>
      <xdr:col>5</xdr:col>
      <xdr:colOff>495300</xdr:colOff>
      <xdr:row>35</xdr:row>
      <xdr:rowOff>114299</xdr:rowOff>
    </xdr:from>
    <xdr:to>
      <xdr:col>9</xdr:col>
      <xdr:colOff>571500</xdr:colOff>
      <xdr:row>44</xdr:row>
      <xdr:rowOff>104774</xdr:rowOff>
    </xdr:to>
    <xdr:sp macro="" textlink="">
      <xdr:nvSpPr>
        <xdr:cNvPr id="8" name="TextBox 7">
          <a:extLst>
            <a:ext uri="{FF2B5EF4-FFF2-40B4-BE49-F238E27FC236}">
              <a16:creationId xmlns:a16="http://schemas.microsoft.com/office/drawing/2014/main" id="{FC576356-9B1F-1D41-9410-F472CF4BBB2F}"/>
            </a:ext>
          </a:extLst>
        </xdr:cNvPr>
        <xdr:cNvSpPr txBox="1"/>
      </xdr:nvSpPr>
      <xdr:spPr>
        <a:xfrm>
          <a:off x="3860800" y="6781799"/>
          <a:ext cx="2768600" cy="170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Group b is not distributed normally; while a relationship between the two variables is obvious, it is not linear, and the Pearson correlation coefficient is not relevant. A more general regression and the corresponding coefficient of determination would be more appropriate.</a:t>
          </a:r>
        </a:p>
      </xdr:txBody>
    </xdr:sp>
    <xdr:clientData/>
  </xdr:twoCellAnchor>
  <xdr:twoCellAnchor>
    <xdr:from>
      <xdr:col>10</xdr:col>
      <xdr:colOff>142874</xdr:colOff>
      <xdr:row>35</xdr:row>
      <xdr:rowOff>104775</xdr:rowOff>
    </xdr:from>
    <xdr:to>
      <xdr:col>13</xdr:col>
      <xdr:colOff>457199</xdr:colOff>
      <xdr:row>45</xdr:row>
      <xdr:rowOff>9525</xdr:rowOff>
    </xdr:to>
    <xdr:sp macro="" textlink="">
      <xdr:nvSpPr>
        <xdr:cNvPr id="9" name="TextBox 8">
          <a:extLst>
            <a:ext uri="{FF2B5EF4-FFF2-40B4-BE49-F238E27FC236}">
              <a16:creationId xmlns:a16="http://schemas.microsoft.com/office/drawing/2014/main" id="{0438ABD8-E908-4D45-A661-E5C267B117E7}"/>
            </a:ext>
          </a:extLst>
        </xdr:cNvPr>
        <xdr:cNvSpPr txBox="1"/>
      </xdr:nvSpPr>
      <xdr:spPr>
        <a:xfrm>
          <a:off x="6873874" y="6772275"/>
          <a:ext cx="2333625" cy="180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Group c has</a:t>
          </a:r>
          <a:r>
            <a:rPr lang="en-US" sz="1100" baseline="0"/>
            <a:t> </a:t>
          </a:r>
          <a:r>
            <a:rPr lang="en-US" sz="1100"/>
            <a:t>the distribution is linear, but should have a different regression line (a robust regressionwould have been called for). The calculated regression is offset by the one outlier which exerts enough influence to lower the correlation coefficient from 1 to 0.816.</a:t>
          </a:r>
        </a:p>
      </xdr:txBody>
    </xdr:sp>
    <xdr:clientData/>
  </xdr:twoCellAnchor>
  <xdr:twoCellAnchor>
    <xdr:from>
      <xdr:col>14</xdr:col>
      <xdr:colOff>285750</xdr:colOff>
      <xdr:row>35</xdr:row>
      <xdr:rowOff>114300</xdr:rowOff>
    </xdr:from>
    <xdr:to>
      <xdr:col>17</xdr:col>
      <xdr:colOff>542925</xdr:colOff>
      <xdr:row>45</xdr:row>
      <xdr:rowOff>66675</xdr:rowOff>
    </xdr:to>
    <xdr:sp macro="" textlink="">
      <xdr:nvSpPr>
        <xdr:cNvPr id="10" name="TextBox 9">
          <a:extLst>
            <a:ext uri="{FF2B5EF4-FFF2-40B4-BE49-F238E27FC236}">
              <a16:creationId xmlns:a16="http://schemas.microsoft.com/office/drawing/2014/main" id="{5F3A8E67-C3C1-634B-9D93-6EE57DF64798}"/>
            </a:ext>
          </a:extLst>
        </xdr:cNvPr>
        <xdr:cNvSpPr txBox="1"/>
      </xdr:nvSpPr>
      <xdr:spPr>
        <a:xfrm>
          <a:off x="9709150" y="6781800"/>
          <a:ext cx="2276475" cy="1857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Group d</a:t>
          </a:r>
          <a:r>
            <a:rPr lang="en-US" sz="1100" baseline="0"/>
            <a:t> is </a:t>
          </a:r>
          <a:r>
            <a:rPr lang="en-US" sz="1100"/>
            <a:t>an example when one outlier is enough to produce a high correlation coefficient, even though the other data points do not indicate any relationship between the variables.</a:t>
          </a:r>
        </a:p>
      </xdr:txBody>
    </xdr:sp>
    <xdr:clientData/>
  </xdr:twoCellAnchor>
  <xdr:twoCellAnchor>
    <xdr:from>
      <xdr:col>1</xdr:col>
      <xdr:colOff>419100</xdr:colOff>
      <xdr:row>17</xdr:row>
      <xdr:rowOff>101600</xdr:rowOff>
    </xdr:from>
    <xdr:to>
      <xdr:col>18</xdr:col>
      <xdr:colOff>304800</xdr:colOff>
      <xdr:row>46</xdr:row>
      <xdr:rowOff>0</xdr:rowOff>
    </xdr:to>
    <xdr:sp macro="" textlink="">
      <xdr:nvSpPr>
        <xdr:cNvPr id="11" name="TextBox 10">
          <a:extLst>
            <a:ext uri="{FF2B5EF4-FFF2-40B4-BE49-F238E27FC236}">
              <a16:creationId xmlns:a16="http://schemas.microsoft.com/office/drawing/2014/main" id="{B6C6A686-4C14-5747-A1A7-30FA122573C6}"/>
            </a:ext>
          </a:extLst>
        </xdr:cNvPr>
        <xdr:cNvSpPr txBox="1"/>
      </xdr:nvSpPr>
      <xdr:spPr>
        <a:xfrm>
          <a:off x="1092200" y="3124200"/>
          <a:ext cx="11328400" cy="505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p>
        <a:p>
          <a:r>
            <a:rPr lang="en-US" sz="1400" b="1"/>
            <a:t>Directions:</a:t>
          </a:r>
        </a:p>
        <a:p>
          <a:endParaRPr lang="en-US" sz="1400"/>
        </a:p>
        <a:p>
          <a:r>
            <a:rPr lang="en-US" sz="1400"/>
            <a:t>Examine</a:t>
          </a:r>
          <a:r>
            <a:rPr lang="en-US" sz="1400" baseline="0"/>
            <a:t> the above groups of paired numbers.</a:t>
          </a:r>
        </a:p>
        <a:p>
          <a:r>
            <a:rPr lang="en-US" sz="1400" baseline="0"/>
            <a:t>Guess how the plot points within each group relate to the other points within the same group.</a:t>
          </a:r>
        </a:p>
        <a:p>
          <a:endParaRPr lang="en-US" sz="1400" baseline="0"/>
        </a:p>
        <a:p>
          <a:r>
            <a:rPr lang="en-US" sz="1400" baseline="0"/>
            <a:t>Note that all four groups have the same means of x and y, variences of x and y, and other similar properties.</a:t>
          </a:r>
        </a:p>
        <a:p>
          <a:endParaRPr lang="en-US" sz="1400" baseline="0"/>
        </a:p>
        <a:p>
          <a:r>
            <a:rPr lang="en-US" sz="1400" baseline="0"/>
            <a:t>After you've looked at the data, move this text box to reveal the groups' charts.</a:t>
          </a:r>
          <a:endParaRPr lang="en-US"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266701</xdr:colOff>
      <xdr:row>4</xdr:row>
      <xdr:rowOff>76201</xdr:rowOff>
    </xdr:from>
    <xdr:to>
      <xdr:col>13</xdr:col>
      <xdr:colOff>1</xdr:colOff>
      <xdr:row>9</xdr:row>
      <xdr:rowOff>63501</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4318001" y="863601"/>
          <a:ext cx="4445000"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RAND(</a:t>
          </a:r>
          <a:r>
            <a:rPr lang="en-US" sz="1100" baseline="0"/>
            <a:t> ) - gives numbers between 0 and 1</a:t>
          </a:r>
        </a:p>
        <a:p>
          <a:endParaRPr lang="en-US" sz="1100" baseline="0"/>
        </a:p>
        <a:p>
          <a:r>
            <a:rPr lang="en-US" sz="1100" baseline="0"/>
            <a:t>Add in the Analysis ToolPack to access these functions:</a:t>
          </a:r>
        </a:p>
        <a:p>
          <a:r>
            <a:rPr lang="en-US" sz="1100" baseline="0"/>
            <a:t>RANDBETWEEN( , ) - supply a starting from / ending at number</a:t>
          </a:r>
        </a:p>
        <a:p>
          <a:endParaRPr lang="en-US" sz="1100"/>
        </a:p>
      </xdr:txBody>
    </xdr:sp>
    <xdr:clientData/>
  </xdr:twoCellAnchor>
  <xdr:twoCellAnchor>
    <xdr:from>
      <xdr:col>6</xdr:col>
      <xdr:colOff>279400</xdr:colOff>
      <xdr:row>11</xdr:row>
      <xdr:rowOff>25400</xdr:rowOff>
    </xdr:from>
    <xdr:to>
      <xdr:col>12</xdr:col>
      <xdr:colOff>622300</xdr:colOff>
      <xdr:row>27</xdr:row>
      <xdr:rowOff>63500</xdr:rowOff>
    </xdr:to>
    <xdr:sp macro="" textlink="">
      <xdr:nvSpPr>
        <xdr:cNvPr id="3" name="TextBox 2">
          <a:extLst>
            <a:ext uri="{FF2B5EF4-FFF2-40B4-BE49-F238E27FC236}">
              <a16:creationId xmlns:a16="http://schemas.microsoft.com/office/drawing/2014/main" id="{310FD9DA-1323-2F45-B66A-7DBE9E223025}"/>
            </a:ext>
          </a:extLst>
        </xdr:cNvPr>
        <xdr:cNvSpPr txBox="1"/>
      </xdr:nvSpPr>
      <xdr:spPr>
        <a:xfrm>
          <a:off x="4330700" y="2057400"/>
          <a:ext cx="4381500" cy="288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Notice every time you make a change anywhere</a:t>
          </a:r>
          <a:r>
            <a:rPr lang="en-US" sz="1100" baseline="0"/>
            <a:t> in the sheet and</a:t>
          </a:r>
          <a:r>
            <a:rPr lang="en-US" sz="1100"/>
            <a:t> press the Enter key, the random numbers change.</a:t>
          </a:r>
        </a:p>
        <a:p>
          <a:endParaRPr lang="en-US" sz="1100"/>
        </a:p>
        <a:p>
          <a:r>
            <a:rPr lang="en-US" sz="1100"/>
            <a:t>Sometimes you want your data to allways</a:t>
          </a:r>
          <a:r>
            <a:rPr lang="en-US" sz="1100" baseline="0"/>
            <a:t> change, sometimes you want to just get a bunch of random numbers to test out  a report.  In this case, </a:t>
          </a:r>
        </a:p>
        <a:p>
          <a:r>
            <a:rPr lang="en-US" sz="1100" baseline="0"/>
            <a:t>1  Select the data you want, in this case (B6:B16)</a:t>
          </a:r>
        </a:p>
        <a:p>
          <a:endParaRPr lang="en-US" sz="1100" baseline="0"/>
        </a:p>
        <a:p>
          <a:r>
            <a:rPr lang="en-US" sz="1100" baseline="0"/>
            <a:t>2  Copy the data by entering &lt;Cntl C&gt; or  Home &gt; Copy</a:t>
          </a:r>
        </a:p>
        <a:p>
          <a:endParaRPr lang="en-US" sz="1100" baseline="0"/>
        </a:p>
        <a:p>
          <a:r>
            <a:rPr lang="en-US" sz="1100" baseline="0"/>
            <a:t>3  Move your cursor somewhere else, like B22.</a:t>
          </a:r>
        </a:p>
        <a:p>
          <a:endParaRPr lang="en-US" sz="1100" baseline="0"/>
        </a:p>
        <a:p>
          <a:r>
            <a:rPr lang="en-US" sz="1100" baseline="0"/>
            <a:t>4  Home &gt; Paste down arrow, Paste Values.  This will paste</a:t>
          </a:r>
        </a:p>
        <a:p>
          <a:r>
            <a:rPr lang="en-US" sz="1100" baseline="0"/>
            <a:t>    only the values of the data, and that data will not keep</a:t>
          </a:r>
        </a:p>
        <a:p>
          <a:r>
            <a:rPr lang="en-US" sz="1100" baseline="0"/>
            <a:t>    changing when you press Enter.</a:t>
          </a:r>
          <a:endParaRPr lang="en-US" sz="1100"/>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319087</xdr:colOff>
      <xdr:row>4</xdr:row>
      <xdr:rowOff>104775</xdr:rowOff>
    </xdr:from>
    <xdr:to>
      <xdr:col>12</xdr:col>
      <xdr:colOff>14287</xdr:colOff>
      <xdr:row>18</xdr:row>
      <xdr:rowOff>180975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490537</xdr:colOff>
      <xdr:row>19</xdr:row>
      <xdr:rowOff>176212</xdr:rowOff>
    </xdr:from>
    <xdr:to>
      <xdr:col>10</xdr:col>
      <xdr:colOff>261937</xdr:colOff>
      <xdr:row>32</xdr:row>
      <xdr:rowOff>195262</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61283</xdr:colOff>
      <xdr:row>32</xdr:row>
      <xdr:rowOff>114300</xdr:rowOff>
    </xdr:from>
    <xdr:to>
      <xdr:col>9</xdr:col>
      <xdr:colOff>579020</xdr:colOff>
      <xdr:row>52</xdr:row>
      <xdr:rowOff>165100</xdr:rowOff>
    </xdr:to>
    <xdr:pic>
      <xdr:nvPicPr>
        <xdr:cNvPr id="4" name="Picture 3">
          <a:extLst>
            <a:ext uri="{FF2B5EF4-FFF2-40B4-BE49-F238E27FC236}">
              <a16:creationId xmlns:a16="http://schemas.microsoft.com/office/drawing/2014/main" id="{35427902-6043-8D46-B62F-76C7B71FC0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241" y="5926734"/>
          <a:ext cx="6135303" cy="3544980"/>
        </a:xfrm>
        <a:prstGeom prst="rect">
          <a:avLst/>
        </a:prstGeom>
      </xdr:spPr>
    </xdr:pic>
    <xdr:clientData/>
  </xdr:twoCellAnchor>
  <xdr:twoCellAnchor>
    <xdr:from>
      <xdr:col>6</xdr:col>
      <xdr:colOff>210928</xdr:colOff>
      <xdr:row>4</xdr:row>
      <xdr:rowOff>161270</xdr:rowOff>
    </xdr:from>
    <xdr:to>
      <xdr:col>12</xdr:col>
      <xdr:colOff>241906</xdr:colOff>
      <xdr:row>26</xdr:row>
      <xdr:rowOff>134391</xdr:rowOff>
    </xdr:to>
    <xdr:grpSp>
      <xdr:nvGrpSpPr>
        <xdr:cNvPr id="6" name="Group 5">
          <a:extLst>
            <a:ext uri="{FF2B5EF4-FFF2-40B4-BE49-F238E27FC236}">
              <a16:creationId xmlns:a16="http://schemas.microsoft.com/office/drawing/2014/main" id="{A2BE36EC-DC44-8542-A841-DBC5478EEBB8}"/>
            </a:ext>
          </a:extLst>
        </xdr:cNvPr>
        <xdr:cNvGrpSpPr/>
      </xdr:nvGrpSpPr>
      <xdr:grpSpPr>
        <a:xfrm>
          <a:off x="4484579" y="1081852"/>
          <a:ext cx="4062724" cy="3816719"/>
          <a:chOff x="4484579" y="1081852"/>
          <a:chExt cx="4062724" cy="3816719"/>
        </a:xfrm>
      </xdr:grpSpPr>
      <xdr:sp macro="" textlink="">
        <xdr:nvSpPr>
          <xdr:cNvPr id="5" name="TextBox 4">
            <a:extLst>
              <a:ext uri="{FF2B5EF4-FFF2-40B4-BE49-F238E27FC236}">
                <a16:creationId xmlns:a16="http://schemas.microsoft.com/office/drawing/2014/main" id="{14C3F65A-5EA8-5842-AB01-9DEE19EB84F7}"/>
              </a:ext>
            </a:extLst>
          </xdr:cNvPr>
          <xdr:cNvSpPr txBox="1"/>
        </xdr:nvSpPr>
        <xdr:spPr>
          <a:xfrm>
            <a:off x="4484579" y="1081852"/>
            <a:ext cx="4062724" cy="3816719"/>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t>A heat map is a presentation of data with colors according to the values.  With Excel,</a:t>
            </a:r>
            <a:r>
              <a:rPr lang="en-US" sz="1100" baseline="0"/>
              <a:t> there are several ways to create a heat map.  This is my favorite method.</a:t>
            </a:r>
          </a:p>
          <a:p>
            <a:endParaRPr lang="en-US" sz="1100" baseline="0"/>
          </a:p>
          <a:p>
            <a:r>
              <a:rPr lang="en-US" sz="1100" baseline="0"/>
              <a:t>Conditional formatting:</a:t>
            </a:r>
          </a:p>
          <a:p>
            <a:r>
              <a:rPr lang="en-US" sz="1100" baseline="0"/>
              <a:t>1  Select the data - in this example, (C6:E13)</a:t>
            </a:r>
          </a:p>
          <a:p>
            <a:r>
              <a:rPr lang="en-US" sz="1100" baseline="0"/>
              <a:t>2  Home Tab  &gt; Styles &gt; Conditional Formatting.</a:t>
            </a:r>
            <a:endParaRPr lang="en-US" sz="1100"/>
          </a:p>
        </xdr:txBody>
      </xdr:sp>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6690" y="2495467"/>
            <a:ext cx="3308988" cy="233441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711200</xdr:colOff>
      <xdr:row>5</xdr:row>
      <xdr:rowOff>76200</xdr:rowOff>
    </xdr:from>
    <xdr:to>
      <xdr:col>13</xdr:col>
      <xdr:colOff>203200</xdr:colOff>
      <xdr:row>37</xdr:row>
      <xdr:rowOff>152400</xdr:rowOff>
    </xdr:to>
    <xdr:sp macro="" textlink="">
      <xdr:nvSpPr>
        <xdr:cNvPr id="2" name="TextBox 1">
          <a:extLst>
            <a:ext uri="{FF2B5EF4-FFF2-40B4-BE49-F238E27FC236}">
              <a16:creationId xmlns:a16="http://schemas.microsoft.com/office/drawing/2014/main" id="{A8046074-DCD8-1E44-9964-23C7134BE69B}"/>
            </a:ext>
          </a:extLst>
        </xdr:cNvPr>
        <xdr:cNvSpPr txBox="1"/>
      </xdr:nvSpPr>
      <xdr:spPr>
        <a:xfrm>
          <a:off x="8940800" y="990600"/>
          <a:ext cx="3822700" cy="579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Purpose:</a:t>
          </a:r>
        </a:p>
        <a:p>
          <a:r>
            <a:rPr lang="en-US" sz="1100"/>
            <a:t>The purpose of this lab is to observe how pea plants react to different types of liquid: Ibuprofen liquid, distilled water, sparkling water, sugar-free diet soda, lemon juice, and tap water</a:t>
          </a:r>
        </a:p>
        <a:p>
          <a:endParaRPr lang="en-US" sz="1100"/>
        </a:p>
        <a:p>
          <a:r>
            <a:rPr lang="en-US" sz="1100"/>
            <a:t>Hypothesis:</a:t>
          </a:r>
        </a:p>
        <a:p>
          <a:r>
            <a:rPr lang="en-US" sz="1100"/>
            <a:t>I hypothesize that the plant with the less acidic liquid will grow to be the tallest.</a:t>
          </a:r>
        </a:p>
      </xdr:txBody>
    </xdr:sp>
    <xdr:clientData/>
  </xdr:twoCellAnchor>
  <xdr:twoCellAnchor editAs="oneCell">
    <xdr:from>
      <xdr:col>9</xdr:col>
      <xdr:colOff>127000</xdr:colOff>
      <xdr:row>15</xdr:row>
      <xdr:rowOff>88900</xdr:rowOff>
    </xdr:from>
    <xdr:to>
      <xdr:col>12</xdr:col>
      <xdr:colOff>713138</xdr:colOff>
      <xdr:row>36</xdr:row>
      <xdr:rowOff>165100</xdr:rowOff>
    </xdr:to>
    <xdr:pic>
      <xdr:nvPicPr>
        <xdr:cNvPr id="4" name="Picture 3">
          <a:extLst>
            <a:ext uri="{FF2B5EF4-FFF2-40B4-BE49-F238E27FC236}">
              <a16:creationId xmlns:a16="http://schemas.microsoft.com/office/drawing/2014/main" id="{E092F788-408A-CC4E-A3A0-AE1E3E0B6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85300" y="2781300"/>
          <a:ext cx="3062638" cy="3835400"/>
        </a:xfrm>
        <a:prstGeom prst="rect">
          <a:avLst/>
        </a:prstGeom>
      </xdr:spPr>
    </xdr:pic>
    <xdr:clientData/>
  </xdr:twoCellAnchor>
  <xdr:twoCellAnchor>
    <xdr:from>
      <xdr:col>1</xdr:col>
      <xdr:colOff>177800</xdr:colOff>
      <xdr:row>28</xdr:row>
      <xdr:rowOff>38100</xdr:rowOff>
    </xdr:from>
    <xdr:to>
      <xdr:col>7</xdr:col>
      <xdr:colOff>368300</xdr:colOff>
      <xdr:row>37</xdr:row>
      <xdr:rowOff>101600</xdr:rowOff>
    </xdr:to>
    <xdr:sp macro="" textlink="">
      <xdr:nvSpPr>
        <xdr:cNvPr id="5" name="TextBox 4">
          <a:extLst>
            <a:ext uri="{FF2B5EF4-FFF2-40B4-BE49-F238E27FC236}">
              <a16:creationId xmlns:a16="http://schemas.microsoft.com/office/drawing/2014/main" id="{2420ABC1-3014-D641-8E29-E52AE255BD8F}"/>
            </a:ext>
          </a:extLst>
        </xdr:cNvPr>
        <xdr:cNvSpPr txBox="1"/>
      </xdr:nvSpPr>
      <xdr:spPr>
        <a:xfrm>
          <a:off x="1206500" y="5067300"/>
          <a:ext cx="6362700" cy="16637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t>Line</a:t>
          </a:r>
          <a:r>
            <a:rPr lang="en-US" sz="1100" baseline="0"/>
            <a:t> graph directions:</a:t>
          </a:r>
        </a:p>
        <a:p>
          <a:r>
            <a:rPr lang="en-US" sz="1100" baseline="0"/>
            <a:t>1  Select the data, including headers.  (B12:H20)</a:t>
          </a:r>
        </a:p>
        <a:p>
          <a:r>
            <a:rPr lang="en-US" sz="1100" baseline="0"/>
            <a:t>2  Insert &gt; Recommended Charts &gt; Line with markers</a:t>
          </a:r>
        </a:p>
        <a:p>
          <a:r>
            <a:rPr lang="en-US" sz="1100" baseline="0"/>
            <a:t>3  Resize Chart to be taller - click on the bottom handle and drag it down.  (Easier to read)</a:t>
          </a:r>
        </a:p>
        <a:p>
          <a:r>
            <a:rPr lang="en-US" sz="1100" baseline="0"/>
            <a:t>4  Add / modify these elements:</a:t>
          </a:r>
        </a:p>
        <a:p>
          <a:r>
            <a:rPr lang="en-US" sz="1100" baseline="0"/>
            <a:t>     better chart title</a:t>
          </a:r>
        </a:p>
        <a:p>
          <a:r>
            <a:rPr lang="en-US" sz="1100" baseline="0"/>
            <a:t>     axis labels</a:t>
          </a:r>
        </a:p>
        <a:p>
          <a:r>
            <a:rPr lang="en-US" sz="1100" baseline="0"/>
            <a:t>     change the line colors - Chart Design &gt; Change colors</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288616</xdr:colOff>
      <xdr:row>20</xdr:row>
      <xdr:rowOff>41022</xdr:rowOff>
    </xdr:from>
    <xdr:to>
      <xdr:col>2</xdr:col>
      <xdr:colOff>247257</xdr:colOff>
      <xdr:row>28</xdr:row>
      <xdr:rowOff>146106</xdr:rowOff>
    </xdr:to>
    <xdr:sp macro="" textlink="">
      <xdr:nvSpPr>
        <xdr:cNvPr id="2" name="TextBox 1">
          <a:extLst>
            <a:ext uri="{FF2B5EF4-FFF2-40B4-BE49-F238E27FC236}">
              <a16:creationId xmlns:a16="http://schemas.microsoft.com/office/drawing/2014/main" id="{FC75509D-C253-0E4B-A899-C43D2A122621}"/>
            </a:ext>
          </a:extLst>
        </xdr:cNvPr>
        <xdr:cNvSpPr txBox="1"/>
      </xdr:nvSpPr>
      <xdr:spPr>
        <a:xfrm>
          <a:off x="288616" y="3089022"/>
          <a:ext cx="1304841" cy="1629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 added "helper"</a:t>
          </a:r>
          <a:r>
            <a:rPr lang="en-US" sz="1100" baseline="0"/>
            <a:t> </a:t>
          </a:r>
          <a:r>
            <a:rPr lang="en-US" sz="1100"/>
            <a:t>row</a:t>
          </a:r>
          <a:r>
            <a:rPr lang="en-US" sz="1100" baseline="0"/>
            <a:t> 12  to the data </a:t>
          </a:r>
        </a:p>
        <a:p>
          <a:endParaRPr lang="en-US" sz="1100" baseline="0"/>
        </a:p>
        <a:p>
          <a:r>
            <a:rPr lang="en-US" sz="1100" baseline="0"/>
            <a:t>Select the data and create a 2d stached chart.</a:t>
          </a:r>
        </a:p>
        <a:p>
          <a:endParaRPr lang="en-US" sz="1100"/>
        </a:p>
        <a:p>
          <a:r>
            <a:rPr lang="en-US" sz="1100"/>
            <a:t>Chart Design &gt; Select data, and remove Delays and Total operations.</a:t>
          </a:r>
        </a:p>
        <a:p>
          <a:endParaRPr lang="en-US" sz="1100"/>
        </a:p>
        <a:p>
          <a:r>
            <a:rPr lang="en-US" sz="1100"/>
            <a:t>Experiment with Chart Design &gt; Quick Layout</a:t>
          </a:r>
        </a:p>
      </xdr:txBody>
    </xdr:sp>
    <xdr:clientData/>
  </xdr:twoCellAnchor>
  <xdr:twoCellAnchor>
    <xdr:from>
      <xdr:col>3</xdr:col>
      <xdr:colOff>586729</xdr:colOff>
      <xdr:row>19</xdr:row>
      <xdr:rowOff>184657</xdr:rowOff>
    </xdr:from>
    <xdr:to>
      <xdr:col>8</xdr:col>
      <xdr:colOff>539470</xdr:colOff>
      <xdr:row>34</xdr:row>
      <xdr:rowOff>101151</xdr:rowOff>
    </xdr:to>
    <xdr:graphicFrame macro="">
      <xdr:nvGraphicFramePr>
        <xdr:cNvPr id="3" name="Chart 2">
          <a:extLst>
            <a:ext uri="{FF2B5EF4-FFF2-40B4-BE49-F238E27FC236}">
              <a16:creationId xmlns:a16="http://schemas.microsoft.com/office/drawing/2014/main" id="{4256FF11-DB58-364C-A73D-4CB7A20BC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heo Nelson" refreshedDate="43502.948783796295" createdVersion="6" refreshedVersion="6" minRefreshableVersion="3" recordCount="36">
  <cacheSource type="worksheet">
    <worksheetSource name="TablePuppies"/>
  </cacheSource>
  <cacheFields count="1">
    <cacheField name="puppies" numFmtId="0">
      <sharedItems containsSemiMixedTypes="0" containsString="0" containsNumber="1" containsInteger="1" minValue="1" maxValue="10" count="9">
        <n v="4"/>
        <n v="7"/>
        <n v="5"/>
        <n v="2"/>
        <n v="3"/>
        <n v="6"/>
        <n v="9"/>
        <n v="1"/>
        <n v="10"/>
      </sharedItems>
      <fieldGroup base="0">
        <rangePr startNum="1" endNum="10" groupInterval="3"/>
        <groupItems count="5">
          <s v="&lt;1"/>
          <s v="1-3"/>
          <s v="4-6"/>
          <s v="7-10"/>
          <s v="&gt;10"/>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x v="0"/>
  </r>
  <r>
    <x v="1"/>
  </r>
  <r>
    <x v="2"/>
  </r>
  <r>
    <x v="2"/>
  </r>
  <r>
    <x v="3"/>
  </r>
  <r>
    <x v="3"/>
  </r>
  <r>
    <x v="4"/>
  </r>
  <r>
    <x v="5"/>
  </r>
  <r>
    <x v="6"/>
  </r>
  <r>
    <x v="7"/>
  </r>
  <r>
    <x v="3"/>
  </r>
  <r>
    <x v="2"/>
  </r>
  <r>
    <x v="0"/>
  </r>
  <r>
    <x v="2"/>
  </r>
  <r>
    <x v="1"/>
  </r>
  <r>
    <x v="1"/>
  </r>
  <r>
    <x v="0"/>
  </r>
  <r>
    <x v="0"/>
  </r>
  <r>
    <x v="4"/>
  </r>
  <r>
    <x v="4"/>
  </r>
  <r>
    <x v="3"/>
  </r>
  <r>
    <x v="3"/>
  </r>
  <r>
    <x v="4"/>
  </r>
  <r>
    <x v="0"/>
  </r>
  <r>
    <x v="0"/>
  </r>
  <r>
    <x v="0"/>
  </r>
  <r>
    <x v="2"/>
  </r>
  <r>
    <x v="2"/>
  </r>
  <r>
    <x v="3"/>
  </r>
  <r>
    <x v="8"/>
  </r>
  <r>
    <x v="7"/>
  </r>
  <r>
    <x v="7"/>
  </r>
  <r>
    <x v="2"/>
  </r>
  <r>
    <x v="0"/>
  </r>
  <r>
    <x v="2"/>
  </r>
  <r>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E74:F78" firstHeaderRow="1" firstDataRow="1" firstDataCol="1"/>
  <pivotFields count="1">
    <pivotField axis="axisRow" dataField="1" showAll="0">
      <items count="6">
        <item x="0"/>
        <item x="1"/>
        <item x="2"/>
        <item x="3"/>
        <item x="4"/>
        <item t="default"/>
      </items>
    </pivotField>
  </pivotFields>
  <rowFields count="1">
    <field x="0"/>
  </rowFields>
  <rowItems count="4">
    <i>
      <x v="1"/>
    </i>
    <i>
      <x v="2"/>
    </i>
    <i>
      <x v="3"/>
    </i>
    <i t="grand">
      <x/>
    </i>
  </rowItems>
  <colItems count="1">
    <i/>
  </colItems>
  <dataFields count="1">
    <dataField name="Freq. of Litter size"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2" name="TableCommute" displayName="TableCommute" ref="A12:B56" totalsRowShown="0">
  <autoFilter ref="A12:B56"/>
  <tableColumns count="2">
    <tableColumn id="1" name="emp num"/>
    <tableColumn id="2" name="miles" dataDxfId="8"/>
  </tableColumns>
  <tableStyleInfo name="TableStyleMedium2" showFirstColumn="0" showLastColumn="0" showRowStripes="1" showColumnStripes="0"/>
</table>
</file>

<file path=xl/tables/table2.xml><?xml version="1.0" encoding="utf-8"?>
<table xmlns="http://schemas.openxmlformats.org/spreadsheetml/2006/main" id="1" name="TableExponents2" displayName="TableExponents2" ref="B23:C36" totalsRowShown="0" headerRowDxfId="7">
  <autoFilter ref="B23:C36"/>
  <tableColumns count="2">
    <tableColumn id="1" name="X"/>
    <tableColumn id="2" name="y">
      <calculatedColumnFormula>(B24^2)-3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3" name="TablePuppies" displayName="TablePuppies" ref="B11:B47" totalsRowShown="0">
  <autoFilter ref="B11:B47"/>
  <tableColumns count="1">
    <tableColumn id="1" name="puppies"/>
  </tableColumns>
  <tableStyleInfo name="TableStyleMedium2" showFirstColumn="0" showLastColumn="0" showRowStripes="1" showColumnStripes="0"/>
</table>
</file>

<file path=xl/tables/table4.xml><?xml version="1.0" encoding="utf-8"?>
<table xmlns="http://schemas.openxmlformats.org/spreadsheetml/2006/main" id="4" name="TableIlCommute" displayName="TableIlCommute" ref="A1:B103" totalsRowShown="0" headerRowDxfId="6" dataDxfId="4" headerRowBorderDxfId="5" tableBorderDxfId="3" totalsRowBorderDxfId="2">
  <autoFilter ref="A1:B103"/>
  <sortState ref="A2:B103">
    <sortCondition ref="B1:B103"/>
  </sortState>
  <tableColumns count="2">
    <tableColumn id="1" name="County" dataDxfId="1"/>
    <tableColumn id="2" name="Value" dataDxfId="0"/>
  </tableColumns>
  <tableStyleInfo name="TableStyleMedium3" showFirstColumn="0" showLastColumn="0" showRowStripes="1" showColumnStripes="0"/>
</table>
</file>

<file path=xl/theme/theme1.xml><?xml version="1.0" encoding="utf-8"?>
<a:theme xmlns:a="http://schemas.openxmlformats.org/drawingml/2006/main" name="SPL1">
  <a:themeElements>
    <a:clrScheme name="SPL1">
      <a:dk1>
        <a:sysClr val="windowText" lastClr="000000"/>
      </a:dk1>
      <a:lt1>
        <a:sysClr val="window" lastClr="FFFFFF"/>
      </a:lt1>
      <a:dk2>
        <a:srgbClr val="2C7153"/>
      </a:dk2>
      <a:lt2>
        <a:srgbClr val="DADADA"/>
      </a:lt2>
      <a:accent1>
        <a:srgbClr val="C49723"/>
      </a:accent1>
      <a:accent2>
        <a:srgbClr val="DB958F"/>
      </a:accent2>
      <a:accent3>
        <a:srgbClr val="44709D"/>
      </a:accent3>
      <a:accent4>
        <a:srgbClr val="A23C33"/>
      </a:accent4>
      <a:accent5>
        <a:srgbClr val="D97828"/>
      </a:accent5>
      <a:accent6>
        <a:srgbClr val="DEB340"/>
      </a:accent6>
      <a:hlink>
        <a:srgbClr val="585858"/>
      </a:hlink>
      <a:folHlink>
        <a:srgbClr val="585858"/>
      </a:folHlink>
    </a:clrScheme>
    <a:fontScheme name="Century Gothic">
      <a:majorFont>
        <a:latin typeface="Century Gothic" panose="020F0302020204030204"/>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panose="020F03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lossy">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12700" cap="flat" cmpd="sng" algn="ctr">
          <a:solidFill>
            <a:schemeClr val="phClr">
              <a:tint val="95000"/>
              <a:shade val="95000"/>
              <a:satMod val="120000"/>
            </a:schemeClr>
          </a:solidFill>
          <a:prstDash val="solid"/>
        </a:ln>
        <a:ln w="55000" cap="flat" cmpd="thickThin" algn="ctr">
          <a:solidFill>
            <a:schemeClr val="phClr">
              <a:tint val="90000"/>
              <a:satMod val="130000"/>
            </a:schemeClr>
          </a:solidFill>
          <a:prstDash val="solid"/>
        </a:ln>
        <a:ln w="50800" cap="flat" cmpd="sng"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a:lstStyle/>
      <a:style>
        <a:lnRef idx="1">
          <a:schemeClr val="accent1"/>
        </a:lnRef>
        <a:fillRef idx="2">
          <a:schemeClr val="accent1"/>
        </a:fillRef>
        <a:effectRef idx="1">
          <a:schemeClr val="accent1"/>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7" workbookViewId="0">
      <selection activeCell="O14" sqref="O14"/>
    </sheetView>
  </sheetViews>
  <sheetFormatPr defaultColWidth="8.875" defaultRowHeight="16.5" x14ac:dyDescent="0.3"/>
  <sheetData>
    <row r="1" spans="1:1" x14ac:dyDescent="0.3">
      <c r="A1" s="1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
  <sheetViews>
    <sheetView workbookViewId="0">
      <selection sqref="A1:I3"/>
    </sheetView>
  </sheetViews>
  <sheetFormatPr defaultColWidth="8.875" defaultRowHeight="16.5" x14ac:dyDescent="0.3"/>
  <cols>
    <col min="2" max="2" width="10.125" customWidth="1"/>
    <col min="5" max="5" width="13.5" bestFit="1" customWidth="1"/>
    <col min="6" max="6" width="16.375" bestFit="1" customWidth="1"/>
    <col min="17" max="17" width="13.5" bestFit="1" customWidth="1"/>
    <col min="18" max="18" width="16.625" bestFit="1" customWidth="1"/>
  </cols>
  <sheetData>
    <row r="1" spans="1:9" ht="29.25" customHeight="1" x14ac:dyDescent="0.3">
      <c r="A1" s="69" t="s">
        <v>6</v>
      </c>
      <c r="B1" s="69"/>
      <c r="C1" s="69"/>
      <c r="D1" s="69"/>
      <c r="E1" s="69"/>
      <c r="F1" s="69"/>
      <c r="G1" s="69"/>
      <c r="H1" s="69"/>
      <c r="I1" s="69"/>
    </row>
    <row r="2" spans="1:9" x14ac:dyDescent="0.3">
      <c r="A2" s="69"/>
      <c r="B2" s="69"/>
      <c r="C2" s="69"/>
      <c r="D2" s="69"/>
      <c r="E2" s="69"/>
      <c r="F2" s="69"/>
      <c r="G2" s="69"/>
      <c r="H2" s="69"/>
      <c r="I2" s="69"/>
    </row>
    <row r="3" spans="1:9" ht="17.25" thickBot="1" x14ac:dyDescent="0.35">
      <c r="A3" s="66"/>
      <c r="B3" s="66"/>
      <c r="C3" s="66"/>
      <c r="D3" s="66"/>
      <c r="E3" s="66"/>
      <c r="F3" s="66"/>
      <c r="G3" s="66"/>
      <c r="H3" s="66"/>
      <c r="I3" s="66"/>
    </row>
    <row r="4" spans="1:9" ht="17.25" thickTop="1" x14ac:dyDescent="0.3"/>
    <row r="9" spans="1:9" x14ac:dyDescent="0.3">
      <c r="B9" t="s">
        <v>7</v>
      </c>
    </row>
    <row r="11" spans="1:9" x14ac:dyDescent="0.3">
      <c r="B11" t="s">
        <v>18</v>
      </c>
      <c r="D11" t="s">
        <v>19</v>
      </c>
    </row>
    <row r="12" spans="1:9" x14ac:dyDescent="0.3">
      <c r="B12">
        <v>4</v>
      </c>
      <c r="D12">
        <v>2</v>
      </c>
    </row>
    <row r="13" spans="1:9" x14ac:dyDescent="0.3">
      <c r="B13">
        <v>7</v>
      </c>
      <c r="D13">
        <v>4</v>
      </c>
    </row>
    <row r="14" spans="1:9" x14ac:dyDescent="0.3">
      <c r="B14">
        <v>5</v>
      </c>
      <c r="D14">
        <v>6</v>
      </c>
    </row>
    <row r="15" spans="1:9" x14ac:dyDescent="0.3">
      <c r="B15">
        <v>5</v>
      </c>
      <c r="D15">
        <v>8</v>
      </c>
    </row>
    <row r="16" spans="1:9" x14ac:dyDescent="0.3">
      <c r="B16">
        <v>2</v>
      </c>
      <c r="D16">
        <v>20</v>
      </c>
    </row>
    <row r="17" spans="2:2" x14ac:dyDescent="0.3">
      <c r="B17">
        <v>2</v>
      </c>
    </row>
    <row r="18" spans="2:2" x14ac:dyDescent="0.3">
      <c r="B18">
        <v>3</v>
      </c>
    </row>
    <row r="19" spans="2:2" x14ac:dyDescent="0.3">
      <c r="B19">
        <v>6</v>
      </c>
    </row>
    <row r="20" spans="2:2" x14ac:dyDescent="0.3">
      <c r="B20">
        <v>9</v>
      </c>
    </row>
    <row r="21" spans="2:2" x14ac:dyDescent="0.3">
      <c r="B21">
        <v>1</v>
      </c>
    </row>
    <row r="22" spans="2:2" x14ac:dyDescent="0.3">
      <c r="B22">
        <v>2</v>
      </c>
    </row>
    <row r="23" spans="2:2" x14ac:dyDescent="0.3">
      <c r="B23">
        <v>5</v>
      </c>
    </row>
    <row r="24" spans="2:2" x14ac:dyDescent="0.3">
      <c r="B24">
        <v>4</v>
      </c>
    </row>
    <row r="25" spans="2:2" x14ac:dyDescent="0.3">
      <c r="B25">
        <v>5</v>
      </c>
    </row>
    <row r="26" spans="2:2" x14ac:dyDescent="0.3">
      <c r="B26">
        <v>7</v>
      </c>
    </row>
    <row r="27" spans="2:2" x14ac:dyDescent="0.3">
      <c r="B27">
        <v>7</v>
      </c>
    </row>
    <row r="28" spans="2:2" x14ac:dyDescent="0.3">
      <c r="B28">
        <v>4</v>
      </c>
    </row>
    <row r="29" spans="2:2" x14ac:dyDescent="0.3">
      <c r="B29">
        <v>4</v>
      </c>
    </row>
    <row r="30" spans="2:2" x14ac:dyDescent="0.3">
      <c r="B30">
        <v>3</v>
      </c>
    </row>
    <row r="31" spans="2:2" x14ac:dyDescent="0.3">
      <c r="B31">
        <v>3</v>
      </c>
    </row>
    <row r="32" spans="2:2" x14ac:dyDescent="0.3">
      <c r="B32">
        <v>2</v>
      </c>
    </row>
    <row r="33" spans="2:7" x14ac:dyDescent="0.3">
      <c r="B33">
        <v>2</v>
      </c>
    </row>
    <row r="34" spans="2:7" x14ac:dyDescent="0.3">
      <c r="B34">
        <v>3</v>
      </c>
    </row>
    <row r="35" spans="2:7" x14ac:dyDescent="0.3">
      <c r="B35">
        <v>4</v>
      </c>
    </row>
    <row r="36" spans="2:7" x14ac:dyDescent="0.3">
      <c r="B36">
        <v>4</v>
      </c>
    </row>
    <row r="37" spans="2:7" x14ac:dyDescent="0.3">
      <c r="B37">
        <v>4</v>
      </c>
    </row>
    <row r="38" spans="2:7" x14ac:dyDescent="0.3">
      <c r="B38">
        <v>5</v>
      </c>
    </row>
    <row r="39" spans="2:7" x14ac:dyDescent="0.3">
      <c r="B39">
        <v>5</v>
      </c>
    </row>
    <row r="40" spans="2:7" x14ac:dyDescent="0.3">
      <c r="B40">
        <v>2</v>
      </c>
    </row>
    <row r="41" spans="2:7" x14ac:dyDescent="0.3">
      <c r="B41">
        <v>10</v>
      </c>
    </row>
    <row r="42" spans="2:7" x14ac:dyDescent="0.3">
      <c r="B42">
        <v>1</v>
      </c>
    </row>
    <row r="43" spans="2:7" x14ac:dyDescent="0.3">
      <c r="B43">
        <v>1</v>
      </c>
    </row>
    <row r="44" spans="2:7" ht="17.25" thickBot="1" x14ac:dyDescent="0.35">
      <c r="B44">
        <v>5</v>
      </c>
    </row>
    <row r="45" spans="2:7" x14ac:dyDescent="0.3">
      <c r="B45">
        <v>4</v>
      </c>
      <c r="E45" s="14" t="s">
        <v>20</v>
      </c>
      <c r="F45" s="14" t="s">
        <v>22</v>
      </c>
      <c r="G45" s="14" t="s">
        <v>23</v>
      </c>
    </row>
    <row r="46" spans="2:7" x14ac:dyDescent="0.3">
      <c r="B46">
        <v>5</v>
      </c>
      <c r="E46" s="9">
        <v>2</v>
      </c>
      <c r="F46" s="10">
        <v>9</v>
      </c>
      <c r="G46" s="11">
        <v>0.25</v>
      </c>
    </row>
    <row r="47" spans="2:7" x14ac:dyDescent="0.3">
      <c r="B47">
        <v>4</v>
      </c>
      <c r="E47" s="9">
        <v>4</v>
      </c>
      <c r="F47" s="10">
        <v>13</v>
      </c>
      <c r="G47" s="11">
        <v>0.61111111111111116</v>
      </c>
    </row>
    <row r="48" spans="2:7" x14ac:dyDescent="0.3">
      <c r="E48" s="9">
        <v>6</v>
      </c>
      <c r="F48" s="10">
        <v>9</v>
      </c>
      <c r="G48" s="11">
        <v>0.86111111111111116</v>
      </c>
    </row>
    <row r="49" spans="5:7" x14ac:dyDescent="0.3">
      <c r="E49" s="9">
        <v>8</v>
      </c>
      <c r="F49" s="10">
        <v>3</v>
      </c>
      <c r="G49" s="11">
        <v>0.94444444444444442</v>
      </c>
    </row>
    <row r="50" spans="5:7" x14ac:dyDescent="0.3">
      <c r="E50" s="9">
        <v>20</v>
      </c>
      <c r="F50" s="10">
        <v>2</v>
      </c>
      <c r="G50" s="11">
        <v>1</v>
      </c>
    </row>
    <row r="51" spans="5:7" ht="17.25" thickBot="1" x14ac:dyDescent="0.35">
      <c r="E51" s="12" t="s">
        <v>21</v>
      </c>
      <c r="F51" s="12">
        <v>0</v>
      </c>
      <c r="G51" s="13">
        <v>1</v>
      </c>
    </row>
    <row r="74" spans="5:6" x14ac:dyDescent="0.3">
      <c r="E74" s="42" t="s">
        <v>160</v>
      </c>
      <c r="F74" t="s">
        <v>162</v>
      </c>
    </row>
    <row r="75" spans="5:6" x14ac:dyDescent="0.3">
      <c r="E75" s="43" t="s">
        <v>163</v>
      </c>
      <c r="F75" s="41">
        <v>13</v>
      </c>
    </row>
    <row r="76" spans="5:6" x14ac:dyDescent="0.3">
      <c r="E76" s="43" t="s">
        <v>164</v>
      </c>
      <c r="F76" s="41">
        <v>18</v>
      </c>
    </row>
    <row r="77" spans="5:6" x14ac:dyDescent="0.3">
      <c r="E77" s="43" t="s">
        <v>165</v>
      </c>
      <c r="F77" s="41">
        <v>5</v>
      </c>
    </row>
    <row r="78" spans="5:6" x14ac:dyDescent="0.3">
      <c r="E78" s="43" t="s">
        <v>161</v>
      </c>
      <c r="F78" s="41">
        <v>36</v>
      </c>
    </row>
  </sheetData>
  <sortState ref="E46:E50">
    <sortCondition ref="E46"/>
  </sortState>
  <mergeCells count="1">
    <mergeCell ref="A1:I3"/>
  </mergeCells>
  <pageMargins left="0.7" right="0.7" top="0.75" bottom="0.75" header="0.3" footer="0.3"/>
  <pageSetup orientation="portrait" r:id="rId2"/>
  <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3"/>
  <sheetViews>
    <sheetView workbookViewId="0">
      <selection activeCell="J24" sqref="J24"/>
    </sheetView>
  </sheetViews>
  <sheetFormatPr defaultColWidth="8.875" defaultRowHeight="16.5" x14ac:dyDescent="0.3"/>
  <cols>
    <col min="1" max="1" width="13.125" style="22" bestFit="1" customWidth="1"/>
    <col min="2" max="2" width="8.625" style="22" bestFit="1" customWidth="1"/>
  </cols>
  <sheetData>
    <row r="1" spans="1:5" ht="17.25" thickBot="1" x14ac:dyDescent="0.35">
      <c r="A1" s="16" t="s">
        <v>120</v>
      </c>
      <c r="B1" s="17" t="s">
        <v>121</v>
      </c>
    </row>
    <row r="2" spans="1:5" ht="17.25" thickBot="1" x14ac:dyDescent="0.35">
      <c r="A2" s="18" t="s">
        <v>125</v>
      </c>
      <c r="B2" s="19">
        <v>15.5</v>
      </c>
    </row>
    <row r="3" spans="1:5" ht="17.25" thickBot="1" x14ac:dyDescent="0.35">
      <c r="A3" s="18" t="s">
        <v>24</v>
      </c>
      <c r="B3" s="19">
        <v>16.600000000000001</v>
      </c>
      <c r="E3" t="s">
        <v>19</v>
      </c>
    </row>
    <row r="4" spans="1:5" ht="17.25" thickBot="1" x14ac:dyDescent="0.35">
      <c r="A4" s="18" t="s">
        <v>38</v>
      </c>
      <c r="B4" s="19">
        <v>17</v>
      </c>
      <c r="E4">
        <v>15</v>
      </c>
    </row>
    <row r="5" spans="1:5" ht="17.25" thickBot="1" x14ac:dyDescent="0.35">
      <c r="A5" s="18" t="s">
        <v>97</v>
      </c>
      <c r="B5" s="19">
        <v>17.5</v>
      </c>
      <c r="E5">
        <v>20</v>
      </c>
    </row>
    <row r="6" spans="1:5" ht="17.25" thickBot="1" x14ac:dyDescent="0.35">
      <c r="A6" s="18" t="s">
        <v>33</v>
      </c>
      <c r="B6" s="19">
        <v>17.600000000000001</v>
      </c>
      <c r="E6" s="15">
        <v>23</v>
      </c>
    </row>
    <row r="7" spans="1:5" ht="17.25" thickBot="1" x14ac:dyDescent="0.35">
      <c r="A7" s="18" t="s">
        <v>46</v>
      </c>
      <c r="B7" s="19">
        <v>17.8</v>
      </c>
      <c r="E7" s="15">
        <v>26</v>
      </c>
    </row>
    <row r="8" spans="1:5" ht="17.25" thickBot="1" x14ac:dyDescent="0.35">
      <c r="A8" s="18" t="s">
        <v>127</v>
      </c>
      <c r="B8" s="19">
        <v>17.899999999999999</v>
      </c>
      <c r="E8" s="15">
        <v>29</v>
      </c>
    </row>
    <row r="9" spans="1:5" ht="17.25" thickBot="1" x14ac:dyDescent="0.35">
      <c r="A9" s="18" t="s">
        <v>40</v>
      </c>
      <c r="B9" s="19">
        <v>18</v>
      </c>
      <c r="E9" s="15">
        <v>32</v>
      </c>
    </row>
    <row r="10" spans="1:5" ht="17.25" thickBot="1" x14ac:dyDescent="0.35">
      <c r="A10" s="18" t="s">
        <v>75</v>
      </c>
      <c r="B10" s="19">
        <v>18.2</v>
      </c>
      <c r="E10" s="15">
        <v>35</v>
      </c>
    </row>
    <row r="11" spans="1:5" ht="17.25" thickBot="1" x14ac:dyDescent="0.35">
      <c r="A11" s="18" t="s">
        <v>60</v>
      </c>
      <c r="B11" s="19">
        <v>18.5</v>
      </c>
      <c r="E11" s="15">
        <v>38</v>
      </c>
    </row>
    <row r="12" spans="1:5" ht="17.25" thickBot="1" x14ac:dyDescent="0.35">
      <c r="A12" s="18" t="s">
        <v>111</v>
      </c>
      <c r="B12" s="19">
        <v>18.600000000000001</v>
      </c>
      <c r="E12" s="15">
        <v>41</v>
      </c>
    </row>
    <row r="13" spans="1:5" ht="17.25" thickBot="1" x14ac:dyDescent="0.35">
      <c r="A13" s="18" t="s">
        <v>86</v>
      </c>
      <c r="B13" s="19">
        <v>18.8</v>
      </c>
    </row>
    <row r="14" spans="1:5" ht="17.25" thickBot="1" x14ac:dyDescent="0.35">
      <c r="A14" s="18" t="s">
        <v>28</v>
      </c>
      <c r="B14" s="19">
        <v>18.899999999999999</v>
      </c>
    </row>
    <row r="15" spans="1:5" ht="17.25" thickBot="1" x14ac:dyDescent="0.35">
      <c r="A15" s="18" t="s">
        <v>98</v>
      </c>
      <c r="B15" s="19">
        <v>18.899999999999999</v>
      </c>
    </row>
    <row r="16" spans="1:5" ht="17.25" thickBot="1" x14ac:dyDescent="0.35">
      <c r="A16" s="18" t="s">
        <v>101</v>
      </c>
      <c r="B16" s="19">
        <v>18.899999999999999</v>
      </c>
    </row>
    <row r="17" spans="1:2" ht="17.25" thickBot="1" x14ac:dyDescent="0.35">
      <c r="A17" s="18" t="s">
        <v>71</v>
      </c>
      <c r="B17" s="19">
        <v>19.100000000000001</v>
      </c>
    </row>
    <row r="18" spans="1:2" ht="17.25" thickBot="1" x14ac:dyDescent="0.35">
      <c r="A18" s="18" t="s">
        <v>69</v>
      </c>
      <c r="B18" s="19">
        <v>19.2</v>
      </c>
    </row>
    <row r="19" spans="1:2" ht="17.25" thickBot="1" x14ac:dyDescent="0.35">
      <c r="A19" s="18" t="s">
        <v>89</v>
      </c>
      <c r="B19" s="19">
        <v>19.399999999999999</v>
      </c>
    </row>
    <row r="20" spans="1:2" ht="17.25" thickBot="1" x14ac:dyDescent="0.35">
      <c r="A20" s="18" t="s">
        <v>36</v>
      </c>
      <c r="B20" s="19">
        <v>19.600000000000001</v>
      </c>
    </row>
    <row r="21" spans="1:2" ht="17.25" thickBot="1" x14ac:dyDescent="0.35">
      <c r="A21" s="18" t="s">
        <v>62</v>
      </c>
      <c r="B21" s="19">
        <v>19.600000000000001</v>
      </c>
    </row>
    <row r="22" spans="1:2" ht="17.25" thickBot="1" x14ac:dyDescent="0.35">
      <c r="A22" s="18" t="s">
        <v>115</v>
      </c>
      <c r="B22" s="19">
        <v>19.7</v>
      </c>
    </row>
    <row r="23" spans="1:2" ht="17.25" thickBot="1" x14ac:dyDescent="0.35">
      <c r="A23" s="18" t="s">
        <v>29</v>
      </c>
      <c r="B23" s="19">
        <v>20.399999999999999</v>
      </c>
    </row>
    <row r="24" spans="1:2" ht="17.25" thickBot="1" x14ac:dyDescent="0.35">
      <c r="A24" s="18" t="s">
        <v>106</v>
      </c>
      <c r="B24" s="19">
        <v>20.399999999999999</v>
      </c>
    </row>
    <row r="25" spans="1:2" ht="17.25" thickBot="1" x14ac:dyDescent="0.35">
      <c r="A25" s="18" t="s">
        <v>81</v>
      </c>
      <c r="B25" s="19">
        <v>20.5</v>
      </c>
    </row>
    <row r="26" spans="1:2" ht="17.25" thickBot="1" x14ac:dyDescent="0.35">
      <c r="A26" s="18" t="s">
        <v>107</v>
      </c>
      <c r="B26" s="19">
        <v>20.5</v>
      </c>
    </row>
    <row r="27" spans="1:2" ht="17.25" thickBot="1" x14ac:dyDescent="0.35">
      <c r="A27" s="18" t="s">
        <v>43</v>
      </c>
      <c r="B27" s="19">
        <v>20.8</v>
      </c>
    </row>
    <row r="28" spans="1:2" ht="17.25" thickBot="1" x14ac:dyDescent="0.35">
      <c r="A28" s="18" t="s">
        <v>109</v>
      </c>
      <c r="B28" s="19">
        <v>20.8</v>
      </c>
    </row>
    <row r="29" spans="1:2" ht="17.25" thickBot="1" x14ac:dyDescent="0.35">
      <c r="A29" s="18" t="s">
        <v>56</v>
      </c>
      <c r="B29" s="19">
        <v>20.9</v>
      </c>
    </row>
    <row r="30" spans="1:2" ht="17.25" thickBot="1" x14ac:dyDescent="0.35">
      <c r="A30" s="18" t="s">
        <v>74</v>
      </c>
      <c r="B30" s="19">
        <v>20.9</v>
      </c>
    </row>
    <row r="31" spans="1:2" ht="17.25" thickBot="1" x14ac:dyDescent="0.35">
      <c r="A31" s="18" t="s">
        <v>117</v>
      </c>
      <c r="B31" s="19">
        <v>20.9</v>
      </c>
    </row>
    <row r="32" spans="1:2" ht="17.25" thickBot="1" x14ac:dyDescent="0.35">
      <c r="A32" s="18" t="s">
        <v>64</v>
      </c>
      <c r="B32" s="19">
        <v>21.5</v>
      </c>
    </row>
    <row r="33" spans="1:2" ht="17.25" thickBot="1" x14ac:dyDescent="0.35">
      <c r="A33" s="18" t="s">
        <v>73</v>
      </c>
      <c r="B33" s="19">
        <v>21.5</v>
      </c>
    </row>
    <row r="34" spans="1:2" ht="17.25" thickBot="1" x14ac:dyDescent="0.35">
      <c r="A34" s="18" t="s">
        <v>110</v>
      </c>
      <c r="B34" s="19">
        <v>21.5</v>
      </c>
    </row>
    <row r="35" spans="1:2" ht="17.25" thickBot="1" x14ac:dyDescent="0.35">
      <c r="A35" s="18" t="s">
        <v>78</v>
      </c>
      <c r="B35" s="19">
        <v>21.6</v>
      </c>
    </row>
    <row r="36" spans="1:2" ht="17.25" thickBot="1" x14ac:dyDescent="0.35">
      <c r="A36" s="18" t="s">
        <v>113</v>
      </c>
      <c r="B36" s="19">
        <v>21.7</v>
      </c>
    </row>
    <row r="37" spans="1:2" ht="17.25" thickBot="1" x14ac:dyDescent="0.35">
      <c r="A37" s="18" t="s">
        <v>118</v>
      </c>
      <c r="B37" s="19">
        <v>21.7</v>
      </c>
    </row>
    <row r="38" spans="1:2" ht="17.25" thickBot="1" x14ac:dyDescent="0.35">
      <c r="A38" s="18" t="s">
        <v>35</v>
      </c>
      <c r="B38" s="19">
        <v>21.8</v>
      </c>
    </row>
    <row r="39" spans="1:2" ht="17.25" thickBot="1" x14ac:dyDescent="0.35">
      <c r="A39" s="18" t="s">
        <v>42</v>
      </c>
      <c r="B39" s="19">
        <v>21.8</v>
      </c>
    </row>
    <row r="40" spans="1:2" ht="17.25" thickBot="1" x14ac:dyDescent="0.35">
      <c r="A40" s="18" t="s">
        <v>48</v>
      </c>
      <c r="B40" s="19">
        <v>21.8</v>
      </c>
    </row>
    <row r="41" spans="1:2" ht="17.25" thickBot="1" x14ac:dyDescent="0.35">
      <c r="A41" s="18" t="s">
        <v>95</v>
      </c>
      <c r="B41" s="19">
        <v>21.9</v>
      </c>
    </row>
    <row r="42" spans="1:2" ht="17.25" thickBot="1" x14ac:dyDescent="0.35">
      <c r="A42" s="18" t="s">
        <v>87</v>
      </c>
      <c r="B42" s="19">
        <v>22.1</v>
      </c>
    </row>
    <row r="43" spans="1:2" ht="17.25" thickBot="1" x14ac:dyDescent="0.35">
      <c r="A43" s="18" t="s">
        <v>32</v>
      </c>
      <c r="B43" s="19">
        <v>22.2</v>
      </c>
    </row>
    <row r="44" spans="1:2" ht="17.25" thickBot="1" x14ac:dyDescent="0.35">
      <c r="A44" s="18" t="s">
        <v>72</v>
      </c>
      <c r="B44" s="19">
        <v>22.2</v>
      </c>
    </row>
    <row r="45" spans="1:2" ht="17.25" thickBot="1" x14ac:dyDescent="0.35">
      <c r="A45" s="18" t="s">
        <v>45</v>
      </c>
      <c r="B45" s="19">
        <v>22.5</v>
      </c>
    </row>
    <row r="46" spans="1:2" ht="17.25" thickBot="1" x14ac:dyDescent="0.35">
      <c r="A46" s="18" t="s">
        <v>47</v>
      </c>
      <c r="B46" s="19">
        <v>22.7</v>
      </c>
    </row>
    <row r="47" spans="1:2" ht="17.25" thickBot="1" x14ac:dyDescent="0.35">
      <c r="A47" s="18" t="s">
        <v>58</v>
      </c>
      <c r="B47" s="19">
        <v>22.8</v>
      </c>
    </row>
    <row r="48" spans="1:2" ht="17.25" thickBot="1" x14ac:dyDescent="0.35">
      <c r="A48" s="18" t="s">
        <v>124</v>
      </c>
      <c r="B48" s="19">
        <v>22.9</v>
      </c>
    </row>
    <row r="49" spans="1:2" ht="17.25" thickBot="1" x14ac:dyDescent="0.35">
      <c r="A49" s="18" t="s">
        <v>100</v>
      </c>
      <c r="B49" s="19">
        <v>22.9</v>
      </c>
    </row>
    <row r="50" spans="1:2" ht="17.25" thickBot="1" x14ac:dyDescent="0.35">
      <c r="A50" s="18" t="s">
        <v>85</v>
      </c>
      <c r="B50" s="19">
        <v>23</v>
      </c>
    </row>
    <row r="51" spans="1:2" ht="17.25" thickBot="1" x14ac:dyDescent="0.35">
      <c r="A51" s="18" t="s">
        <v>96</v>
      </c>
      <c r="B51" s="19">
        <v>23</v>
      </c>
    </row>
    <row r="52" spans="1:2" ht="17.25" thickBot="1" x14ac:dyDescent="0.35">
      <c r="A52" s="18" t="s">
        <v>119</v>
      </c>
      <c r="B52" s="19">
        <v>23.1</v>
      </c>
    </row>
    <row r="53" spans="1:2" ht="17.25" thickBot="1" x14ac:dyDescent="0.35">
      <c r="A53" s="18" t="s">
        <v>55</v>
      </c>
      <c r="B53" s="19">
        <v>23.2</v>
      </c>
    </row>
    <row r="54" spans="1:2" ht="17.25" thickBot="1" x14ac:dyDescent="0.35">
      <c r="A54" s="18" t="s">
        <v>44</v>
      </c>
      <c r="B54" s="19">
        <v>23.3</v>
      </c>
    </row>
    <row r="55" spans="1:2" ht="17.25" thickBot="1" x14ac:dyDescent="0.35">
      <c r="A55" s="18" t="s">
        <v>57</v>
      </c>
      <c r="B55" s="19">
        <v>23.3</v>
      </c>
    </row>
    <row r="56" spans="1:2" ht="17.25" thickBot="1" x14ac:dyDescent="0.35">
      <c r="A56" s="18" t="s">
        <v>104</v>
      </c>
      <c r="B56" s="19">
        <v>23.3</v>
      </c>
    </row>
    <row r="57" spans="1:2" ht="17.25" thickBot="1" x14ac:dyDescent="0.35">
      <c r="A57" s="18" t="s">
        <v>67</v>
      </c>
      <c r="B57" s="19">
        <v>23.4</v>
      </c>
    </row>
    <row r="58" spans="1:2" ht="17.25" thickBot="1" x14ac:dyDescent="0.35">
      <c r="A58" s="18" t="s">
        <v>26</v>
      </c>
      <c r="B58" s="19">
        <v>23.6</v>
      </c>
    </row>
    <row r="59" spans="1:2" ht="17.25" thickBot="1" x14ac:dyDescent="0.35">
      <c r="A59" s="18" t="s">
        <v>41</v>
      </c>
      <c r="B59" s="19">
        <v>23.6</v>
      </c>
    </row>
    <row r="60" spans="1:2" ht="17.25" thickBot="1" x14ac:dyDescent="0.35">
      <c r="A60" s="18" t="s">
        <v>99</v>
      </c>
      <c r="B60" s="19">
        <v>23.6</v>
      </c>
    </row>
    <row r="61" spans="1:2" ht="17.25" thickBot="1" x14ac:dyDescent="0.35">
      <c r="A61" s="18" t="s">
        <v>91</v>
      </c>
      <c r="B61" s="19">
        <v>23.7</v>
      </c>
    </row>
    <row r="62" spans="1:2" ht="17.25" thickBot="1" x14ac:dyDescent="0.35">
      <c r="A62" s="18" t="s">
        <v>31</v>
      </c>
      <c r="B62" s="19">
        <v>23.8</v>
      </c>
    </row>
    <row r="63" spans="1:2" ht="17.25" thickBot="1" x14ac:dyDescent="0.35">
      <c r="A63" s="18" t="s">
        <v>49</v>
      </c>
      <c r="B63" s="19">
        <v>24</v>
      </c>
    </row>
    <row r="64" spans="1:2" ht="17.25" thickBot="1" x14ac:dyDescent="0.35">
      <c r="A64" s="18" t="s">
        <v>88</v>
      </c>
      <c r="B64" s="19">
        <v>24</v>
      </c>
    </row>
    <row r="65" spans="1:2" ht="17.25" thickBot="1" x14ac:dyDescent="0.35">
      <c r="A65" s="18" t="s">
        <v>112</v>
      </c>
      <c r="B65" s="19">
        <v>24</v>
      </c>
    </row>
    <row r="66" spans="1:2" ht="17.25" thickBot="1" x14ac:dyDescent="0.35">
      <c r="A66" s="18" t="s">
        <v>77</v>
      </c>
      <c r="B66" s="19">
        <v>24.3</v>
      </c>
    </row>
    <row r="67" spans="1:2" ht="17.25" thickBot="1" x14ac:dyDescent="0.35">
      <c r="A67" s="18" t="s">
        <v>103</v>
      </c>
      <c r="B67" s="19">
        <v>24.3</v>
      </c>
    </row>
    <row r="68" spans="1:2" ht="17.25" thickBot="1" x14ac:dyDescent="0.35">
      <c r="A68" s="18" t="s">
        <v>59</v>
      </c>
      <c r="B68" s="19">
        <v>24.4</v>
      </c>
    </row>
    <row r="69" spans="1:2" ht="17.25" thickBot="1" x14ac:dyDescent="0.35">
      <c r="A69" s="18" t="s">
        <v>61</v>
      </c>
      <c r="B69" s="19">
        <v>24.4</v>
      </c>
    </row>
    <row r="70" spans="1:2" ht="17.25" thickBot="1" x14ac:dyDescent="0.35">
      <c r="A70" s="18" t="s">
        <v>51</v>
      </c>
      <c r="B70" s="19">
        <v>24.5</v>
      </c>
    </row>
    <row r="71" spans="1:2" ht="17.25" thickBot="1" x14ac:dyDescent="0.35">
      <c r="A71" s="18" t="s">
        <v>108</v>
      </c>
      <c r="B71" s="19">
        <v>24.5</v>
      </c>
    </row>
    <row r="72" spans="1:2" ht="17.25" thickBot="1" x14ac:dyDescent="0.35">
      <c r="A72" s="18" t="s">
        <v>34</v>
      </c>
      <c r="B72" s="19">
        <v>24.6</v>
      </c>
    </row>
    <row r="73" spans="1:2" ht="17.25" thickBot="1" x14ac:dyDescent="0.35">
      <c r="A73" s="18" t="s">
        <v>92</v>
      </c>
      <c r="B73" s="19">
        <v>24.8</v>
      </c>
    </row>
    <row r="74" spans="1:2" ht="17.25" thickBot="1" x14ac:dyDescent="0.35">
      <c r="A74" s="18" t="s">
        <v>114</v>
      </c>
      <c r="B74" s="19">
        <v>24.9</v>
      </c>
    </row>
    <row r="75" spans="1:2" ht="17.25" thickBot="1" x14ac:dyDescent="0.35">
      <c r="A75" s="18" t="s">
        <v>102</v>
      </c>
      <c r="B75" s="19">
        <v>25.2</v>
      </c>
    </row>
    <row r="76" spans="1:2" ht="17.25" thickBot="1" x14ac:dyDescent="0.35">
      <c r="A76" s="18" t="s">
        <v>37</v>
      </c>
      <c r="B76" s="19">
        <v>25.3</v>
      </c>
    </row>
    <row r="77" spans="1:2" ht="17.25" thickBot="1" x14ac:dyDescent="0.35">
      <c r="A77" s="18" t="s">
        <v>79</v>
      </c>
      <c r="B77" s="19">
        <v>25.5</v>
      </c>
    </row>
    <row r="78" spans="1:2" ht="17.25" thickBot="1" x14ac:dyDescent="0.35">
      <c r="A78" s="18" t="s">
        <v>25</v>
      </c>
      <c r="B78" s="19">
        <v>25.6</v>
      </c>
    </row>
    <row r="79" spans="1:2" ht="17.25" thickBot="1" x14ac:dyDescent="0.35">
      <c r="A79" s="18" t="s">
        <v>80</v>
      </c>
      <c r="B79" s="19">
        <v>25.9</v>
      </c>
    </row>
    <row r="80" spans="1:2" ht="17.25" thickBot="1" x14ac:dyDescent="0.35">
      <c r="A80" s="18" t="s">
        <v>122</v>
      </c>
      <c r="B80" s="19">
        <v>26.1</v>
      </c>
    </row>
    <row r="81" spans="1:2" ht="17.25" thickBot="1" x14ac:dyDescent="0.35">
      <c r="A81" s="18" t="s">
        <v>65</v>
      </c>
      <c r="B81" s="19">
        <v>26.3</v>
      </c>
    </row>
    <row r="82" spans="1:2" ht="17.25" thickBot="1" x14ac:dyDescent="0.35">
      <c r="A82" s="18" t="s">
        <v>54</v>
      </c>
      <c r="B82" s="19">
        <v>26.5</v>
      </c>
    </row>
    <row r="83" spans="1:2" ht="17.25" thickBot="1" x14ac:dyDescent="0.35">
      <c r="A83" s="18" t="s">
        <v>105</v>
      </c>
      <c r="B83" s="19">
        <v>26.8</v>
      </c>
    </row>
    <row r="84" spans="1:2" ht="17.25" thickBot="1" x14ac:dyDescent="0.35">
      <c r="A84" s="18" t="s">
        <v>50</v>
      </c>
      <c r="B84" s="19">
        <v>27</v>
      </c>
    </row>
    <row r="85" spans="1:2" ht="17.25" thickBot="1" x14ac:dyDescent="0.35">
      <c r="A85" s="18" t="s">
        <v>82</v>
      </c>
      <c r="B85" s="19">
        <v>27</v>
      </c>
    </row>
    <row r="86" spans="1:2" ht="17.25" thickBot="1" x14ac:dyDescent="0.35">
      <c r="A86" s="18" t="s">
        <v>76</v>
      </c>
      <c r="B86" s="19">
        <v>27.7</v>
      </c>
    </row>
    <row r="87" spans="1:2" ht="17.25" thickBot="1" x14ac:dyDescent="0.35">
      <c r="A87" s="18" t="s">
        <v>83</v>
      </c>
      <c r="B87" s="19">
        <v>27.8</v>
      </c>
    </row>
    <row r="88" spans="1:2" ht="17.25" thickBot="1" x14ac:dyDescent="0.35">
      <c r="A88" s="18" t="s">
        <v>90</v>
      </c>
      <c r="B88" s="19">
        <v>28.1</v>
      </c>
    </row>
    <row r="89" spans="1:2" ht="17.25" thickBot="1" x14ac:dyDescent="0.35">
      <c r="A89" s="18" t="s">
        <v>94</v>
      </c>
      <c r="B89" s="19">
        <v>28.4</v>
      </c>
    </row>
    <row r="90" spans="1:2" ht="17.25" thickBot="1" x14ac:dyDescent="0.35">
      <c r="A90" s="18" t="s">
        <v>123</v>
      </c>
      <c r="B90" s="19">
        <v>28.9</v>
      </c>
    </row>
    <row r="91" spans="1:2" ht="17.25" thickBot="1" x14ac:dyDescent="0.35">
      <c r="A91" s="18" t="s">
        <v>52</v>
      </c>
      <c r="B91" s="19">
        <v>28.9</v>
      </c>
    </row>
    <row r="92" spans="1:2" ht="17.25" thickBot="1" x14ac:dyDescent="0.35">
      <c r="A92" s="18" t="s">
        <v>53</v>
      </c>
      <c r="B92" s="19">
        <v>29</v>
      </c>
    </row>
    <row r="93" spans="1:2" ht="17.25" thickBot="1" x14ac:dyDescent="0.35">
      <c r="A93" s="18" t="s">
        <v>63</v>
      </c>
      <c r="B93" s="19">
        <v>29</v>
      </c>
    </row>
    <row r="94" spans="1:2" ht="17.25" thickBot="1" x14ac:dyDescent="0.35">
      <c r="A94" s="18" t="s">
        <v>66</v>
      </c>
      <c r="B94" s="19">
        <v>29.3</v>
      </c>
    </row>
    <row r="95" spans="1:2" ht="17.25" thickBot="1" x14ac:dyDescent="0.35">
      <c r="A95" s="18" t="s">
        <v>70</v>
      </c>
      <c r="B95" s="19">
        <v>29.7</v>
      </c>
    </row>
    <row r="96" spans="1:2" ht="17.25" thickBot="1" x14ac:dyDescent="0.35">
      <c r="A96" s="18" t="s">
        <v>84</v>
      </c>
      <c r="B96" s="19">
        <v>29.7</v>
      </c>
    </row>
    <row r="97" spans="1:2" ht="17.25" thickBot="1" x14ac:dyDescent="0.35">
      <c r="A97" s="18" t="s">
        <v>27</v>
      </c>
      <c r="B97" s="19">
        <v>30.1</v>
      </c>
    </row>
    <row r="98" spans="1:2" ht="17.25" thickBot="1" x14ac:dyDescent="0.35">
      <c r="A98" s="18" t="s">
        <v>93</v>
      </c>
      <c r="B98" s="19">
        <v>30.4</v>
      </c>
    </row>
    <row r="99" spans="1:2" ht="17.25" thickBot="1" x14ac:dyDescent="0.35">
      <c r="A99" s="18" t="s">
        <v>39</v>
      </c>
      <c r="B99" s="19">
        <v>31.7</v>
      </c>
    </row>
    <row r="100" spans="1:2" ht="17.25" thickBot="1" x14ac:dyDescent="0.35">
      <c r="A100" s="18" t="s">
        <v>116</v>
      </c>
      <c r="B100" s="19">
        <v>32.799999999999997</v>
      </c>
    </row>
    <row r="101" spans="1:2" ht="17.25" thickBot="1" x14ac:dyDescent="0.35">
      <c r="A101" s="18" t="s">
        <v>68</v>
      </c>
      <c r="B101" s="19">
        <v>33.299999999999997</v>
      </c>
    </row>
    <row r="102" spans="1:2" ht="17.25" thickBot="1" x14ac:dyDescent="0.35">
      <c r="A102" s="18" t="s">
        <v>126</v>
      </c>
      <c r="B102" s="19">
        <v>33.700000000000003</v>
      </c>
    </row>
    <row r="103" spans="1:2" x14ac:dyDescent="0.3">
      <c r="A103" s="20" t="s">
        <v>30</v>
      </c>
      <c r="B103" s="21">
        <v>39.6</v>
      </c>
    </row>
  </sheetData>
  <pageMargins left="0.7" right="0.7" top="0.75" bottom="0.75" header="0.3" footer="0.3"/>
  <pageSetup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sqref="A1:I3"/>
    </sheetView>
  </sheetViews>
  <sheetFormatPr defaultColWidth="8.875" defaultRowHeight="16.5" x14ac:dyDescent="0.3"/>
  <cols>
    <col min="1" max="16384" width="8.875" style="15"/>
  </cols>
  <sheetData>
    <row r="1" spans="1:14" x14ac:dyDescent="0.3">
      <c r="A1" s="69" t="s">
        <v>181</v>
      </c>
      <c r="B1" s="69"/>
      <c r="C1" s="69"/>
      <c r="D1" s="69"/>
      <c r="E1" s="69"/>
      <c r="F1" s="69"/>
      <c r="G1" s="69"/>
      <c r="H1" s="69"/>
      <c r="I1" s="69"/>
    </row>
    <row r="2" spans="1:14" x14ac:dyDescent="0.3">
      <c r="A2" s="69"/>
      <c r="B2" s="69"/>
      <c r="C2" s="69"/>
      <c r="D2" s="69"/>
      <c r="E2" s="69"/>
      <c r="F2" s="69"/>
      <c r="G2" s="69"/>
      <c r="H2" s="69"/>
      <c r="I2" s="69"/>
    </row>
    <row r="3" spans="1:14" ht="17.25" thickBot="1" x14ac:dyDescent="0.35">
      <c r="A3" s="66"/>
      <c r="B3" s="66"/>
      <c r="C3" s="66"/>
      <c r="D3" s="66"/>
      <c r="E3" s="66"/>
      <c r="F3" s="66"/>
      <c r="G3" s="66"/>
      <c r="H3" s="66"/>
      <c r="I3" s="66"/>
    </row>
    <row r="4" spans="1:14" ht="17.25" thickTop="1" x14ac:dyDescent="0.3"/>
    <row r="6" spans="1:14" x14ac:dyDescent="0.3">
      <c r="A6" s="68" t="s">
        <v>180</v>
      </c>
      <c r="B6" s="68"/>
      <c r="C6" s="68"/>
      <c r="D6" s="68"/>
    </row>
    <row r="7" spans="1:14" x14ac:dyDescent="0.3">
      <c r="C7" s="44" t="s">
        <v>179</v>
      </c>
      <c r="D7" s="44" t="s">
        <v>178</v>
      </c>
      <c r="E7" s="44" t="s">
        <v>177</v>
      </c>
      <c r="F7" s="44" t="s">
        <v>176</v>
      </c>
      <c r="G7" s="44" t="s">
        <v>175</v>
      </c>
      <c r="H7" s="44" t="s">
        <v>174</v>
      </c>
      <c r="I7" s="44" t="s">
        <v>173</v>
      </c>
      <c r="J7" s="44" t="s">
        <v>172</v>
      </c>
      <c r="K7" s="44" t="s">
        <v>171</v>
      </c>
      <c r="L7" s="44" t="s">
        <v>170</v>
      </c>
      <c r="M7" s="44" t="s">
        <v>169</v>
      </c>
      <c r="N7" s="44" t="s">
        <v>168</v>
      </c>
    </row>
    <row r="8" spans="1:14" x14ac:dyDescent="0.3">
      <c r="B8" s="15" t="s">
        <v>167</v>
      </c>
      <c r="C8" s="15">
        <v>76</v>
      </c>
      <c r="D8" s="15">
        <v>78</v>
      </c>
      <c r="E8" s="15">
        <v>80</v>
      </c>
      <c r="F8" s="15">
        <v>83</v>
      </c>
      <c r="G8" s="15">
        <v>87</v>
      </c>
      <c r="H8" s="15">
        <v>89</v>
      </c>
      <c r="I8" s="15">
        <v>91</v>
      </c>
      <c r="J8" s="15">
        <v>91</v>
      </c>
      <c r="K8" s="15">
        <v>89</v>
      </c>
      <c r="L8" s="15">
        <v>86</v>
      </c>
      <c r="M8" s="15">
        <v>82</v>
      </c>
      <c r="N8" s="15">
        <v>78</v>
      </c>
    </row>
    <row r="9" spans="1:14" x14ac:dyDescent="0.3">
      <c r="B9" s="15" t="s">
        <v>166</v>
      </c>
      <c r="C9" s="15">
        <v>21</v>
      </c>
      <c r="D9" s="15">
        <v>25</v>
      </c>
      <c r="E9" s="15">
        <v>37</v>
      </c>
      <c r="F9" s="15">
        <v>55</v>
      </c>
      <c r="G9" s="15">
        <v>67</v>
      </c>
      <c r="H9" s="15">
        <v>75</v>
      </c>
      <c r="I9" s="15">
        <v>82</v>
      </c>
      <c r="J9" s="15">
        <v>81</v>
      </c>
      <c r="K9" s="15">
        <v>70</v>
      </c>
      <c r="L9" s="15">
        <v>55</v>
      </c>
      <c r="M9" s="15">
        <v>37</v>
      </c>
      <c r="N9" s="15">
        <v>24</v>
      </c>
    </row>
  </sheetData>
  <mergeCells count="2">
    <mergeCell ref="A6:D6"/>
    <mergeCell ref="A1:I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topLeftCell="A24" zoomScale="117" zoomScaleNormal="117" workbookViewId="0">
      <selection activeCell="G16" sqref="G16"/>
    </sheetView>
  </sheetViews>
  <sheetFormatPr defaultColWidth="10.875" defaultRowHeight="16.5" x14ac:dyDescent="0.3"/>
  <cols>
    <col min="1" max="1" width="3.625" style="15" bestFit="1" customWidth="1"/>
    <col min="2" max="2" width="22.375" style="15" bestFit="1" customWidth="1"/>
    <col min="3" max="4" width="27.875" style="15" bestFit="1" customWidth="1"/>
    <col min="5" max="5" width="28.5" style="15" bestFit="1" customWidth="1"/>
    <col min="6" max="6" width="4.875" style="15" bestFit="1" customWidth="1"/>
    <col min="7" max="16384" width="10.875" style="15"/>
  </cols>
  <sheetData>
    <row r="1" spans="1:9" x14ac:dyDescent="0.3">
      <c r="A1" s="69" t="s">
        <v>299</v>
      </c>
      <c r="B1" s="69"/>
      <c r="C1" s="69"/>
      <c r="D1" s="69"/>
      <c r="E1" s="69"/>
      <c r="F1" s="69"/>
      <c r="G1" s="69"/>
      <c r="H1" s="69"/>
      <c r="I1" s="69"/>
    </row>
    <row r="2" spans="1:9" x14ac:dyDescent="0.3">
      <c r="A2" s="69"/>
      <c r="B2" s="69"/>
      <c r="C2" s="69"/>
      <c r="D2" s="69"/>
      <c r="E2" s="69"/>
      <c r="F2" s="69"/>
      <c r="G2" s="69"/>
      <c r="H2" s="69"/>
      <c r="I2" s="69"/>
    </row>
    <row r="3" spans="1:9" ht="17.25" thickBot="1" x14ac:dyDescent="0.35">
      <c r="A3" s="66"/>
      <c r="B3" s="66"/>
      <c r="C3" s="66"/>
      <c r="D3" s="66"/>
      <c r="E3" s="66"/>
      <c r="F3" s="66"/>
      <c r="G3" s="66"/>
      <c r="H3" s="66"/>
      <c r="I3" s="66"/>
    </row>
    <row r="4" spans="1:9" ht="17.25" thickTop="1" x14ac:dyDescent="0.3"/>
    <row r="5" spans="1:9" x14ac:dyDescent="0.3">
      <c r="B5" s="65" t="s">
        <v>297</v>
      </c>
      <c r="C5" s="65" t="s">
        <v>296</v>
      </c>
      <c r="D5" s="65" t="s">
        <v>295</v>
      </c>
      <c r="E5" s="65" t="s">
        <v>294</v>
      </c>
      <c r="F5" s="64" t="s">
        <v>293</v>
      </c>
    </row>
    <row r="6" spans="1:9" x14ac:dyDescent="0.3">
      <c r="B6" s="63" t="s">
        <v>292</v>
      </c>
      <c r="C6" s="63" t="s">
        <v>291</v>
      </c>
      <c r="D6" s="63" t="s">
        <v>290</v>
      </c>
      <c r="E6" s="63" t="s">
        <v>289</v>
      </c>
      <c r="F6" s="62">
        <v>176</v>
      </c>
    </row>
    <row r="7" spans="1:9" x14ac:dyDescent="0.3">
      <c r="B7" s="63"/>
      <c r="C7" s="63"/>
      <c r="D7" s="63"/>
      <c r="E7" s="63" t="s">
        <v>288</v>
      </c>
      <c r="F7" s="62">
        <v>343</v>
      </c>
    </row>
    <row r="8" spans="1:9" x14ac:dyDescent="0.3">
      <c r="B8" s="63"/>
      <c r="C8" s="63"/>
      <c r="D8" s="63" t="s">
        <v>287</v>
      </c>
      <c r="E8" s="63" t="s">
        <v>286</v>
      </c>
      <c r="F8" s="62">
        <v>232</v>
      </c>
    </row>
    <row r="9" spans="1:9" x14ac:dyDescent="0.3">
      <c r="B9" s="63"/>
      <c r="C9" s="63"/>
      <c r="D9" s="63"/>
      <c r="E9" s="63" t="s">
        <v>285</v>
      </c>
      <c r="F9" s="62">
        <v>177</v>
      </c>
    </row>
    <row r="10" spans="1:9" x14ac:dyDescent="0.3">
      <c r="B10" s="63"/>
      <c r="C10" s="63"/>
      <c r="D10" s="63"/>
      <c r="E10" s="63" t="s">
        <v>284</v>
      </c>
      <c r="F10" s="62">
        <v>123</v>
      </c>
    </row>
    <row r="11" spans="1:9" x14ac:dyDescent="0.3">
      <c r="B11" s="63"/>
      <c r="C11" s="63"/>
      <c r="D11" s="63"/>
      <c r="E11" s="63" t="s">
        <v>283</v>
      </c>
      <c r="F11" s="62">
        <v>172</v>
      </c>
    </row>
    <row r="12" spans="1:9" x14ac:dyDescent="0.3">
      <c r="B12" s="63"/>
      <c r="C12" s="63"/>
      <c r="D12" s="63"/>
      <c r="E12" s="63" t="s">
        <v>282</v>
      </c>
      <c r="F12" s="62">
        <v>129</v>
      </c>
    </row>
    <row r="13" spans="1:9" x14ac:dyDescent="0.3">
      <c r="B13" s="63"/>
      <c r="C13" s="63"/>
      <c r="D13" s="63"/>
      <c r="E13" s="63" t="s">
        <v>281</v>
      </c>
      <c r="F13" s="62">
        <v>58</v>
      </c>
    </row>
    <row r="14" spans="1:9" x14ac:dyDescent="0.3">
      <c r="B14" s="63"/>
      <c r="C14" s="63"/>
      <c r="D14" s="63" t="s">
        <v>280</v>
      </c>
      <c r="E14" s="63" t="s">
        <v>279</v>
      </c>
      <c r="F14" s="62">
        <v>147</v>
      </c>
    </row>
    <row r="15" spans="1:9" x14ac:dyDescent="0.3">
      <c r="B15" s="63"/>
      <c r="C15" s="63"/>
      <c r="D15" s="63"/>
      <c r="E15" s="63" t="s">
        <v>278</v>
      </c>
      <c r="F15" s="62">
        <v>276</v>
      </c>
    </row>
    <row r="16" spans="1:9" x14ac:dyDescent="0.3">
      <c r="B16" s="63"/>
      <c r="C16" s="63"/>
      <c r="D16" s="63" t="s">
        <v>277</v>
      </c>
      <c r="E16" s="63" t="s">
        <v>276</v>
      </c>
      <c r="F16" s="62">
        <v>274</v>
      </c>
    </row>
    <row r="17" spans="2:6" x14ac:dyDescent="0.3">
      <c r="B17" s="63"/>
      <c r="C17" s="63"/>
      <c r="D17" s="63"/>
      <c r="E17" s="63" t="s">
        <v>275</v>
      </c>
      <c r="F17" s="62">
        <v>240</v>
      </c>
    </row>
    <row r="18" spans="2:6" x14ac:dyDescent="0.3">
      <c r="B18" s="63"/>
      <c r="C18" s="63"/>
      <c r="D18" s="63"/>
      <c r="E18" s="63" t="s">
        <v>274</v>
      </c>
      <c r="F18" s="62">
        <v>109</v>
      </c>
    </row>
    <row r="19" spans="2:6" x14ac:dyDescent="0.3">
      <c r="B19" s="63"/>
      <c r="C19" s="63"/>
      <c r="D19" s="63"/>
      <c r="E19" s="63" t="s">
        <v>273</v>
      </c>
      <c r="F19" s="62">
        <v>133</v>
      </c>
    </row>
    <row r="20" spans="2:6" x14ac:dyDescent="0.3">
      <c r="B20" s="63"/>
      <c r="C20" s="63"/>
      <c r="D20" s="63" t="s">
        <v>272</v>
      </c>
      <c r="E20" s="63" t="s">
        <v>271</v>
      </c>
      <c r="F20" s="62">
        <v>139</v>
      </c>
    </row>
    <row r="21" spans="2:6" x14ac:dyDescent="0.3">
      <c r="B21" s="63"/>
      <c r="C21" s="63"/>
      <c r="D21" s="63"/>
      <c r="E21" s="63" t="s">
        <v>270</v>
      </c>
      <c r="F21" s="62">
        <v>115</v>
      </c>
    </row>
    <row r="22" spans="2:6" x14ac:dyDescent="0.3">
      <c r="B22" s="63"/>
      <c r="C22" s="63"/>
      <c r="D22" s="63"/>
      <c r="E22" s="63" t="s">
        <v>269</v>
      </c>
      <c r="F22" s="62">
        <v>702</v>
      </c>
    </row>
    <row r="23" spans="2:6" x14ac:dyDescent="0.3">
      <c r="B23" s="63"/>
      <c r="C23" s="63"/>
      <c r="D23" s="63"/>
      <c r="E23" s="63" t="s">
        <v>268</v>
      </c>
      <c r="F23" s="62">
        <v>375</v>
      </c>
    </row>
    <row r="24" spans="2:6" x14ac:dyDescent="0.3">
      <c r="B24" s="63"/>
      <c r="C24" s="63"/>
      <c r="D24" s="63"/>
      <c r="E24" s="63" t="s">
        <v>267</v>
      </c>
      <c r="F24" s="62">
        <v>51</v>
      </c>
    </row>
    <row r="25" spans="2:6" x14ac:dyDescent="0.3">
      <c r="B25" s="63"/>
      <c r="C25" s="63" t="s">
        <v>266</v>
      </c>
      <c r="D25" s="63" t="s">
        <v>266</v>
      </c>
      <c r="E25" s="63" t="s">
        <v>266</v>
      </c>
      <c r="F25" s="62">
        <v>2787</v>
      </c>
    </row>
    <row r="26" spans="2:6" x14ac:dyDescent="0.3">
      <c r="B26" s="63" t="s">
        <v>265</v>
      </c>
      <c r="C26" s="63" t="s">
        <v>265</v>
      </c>
      <c r="D26" s="63" t="s">
        <v>265</v>
      </c>
      <c r="E26" s="63" t="s">
        <v>265</v>
      </c>
      <c r="F26" s="62">
        <v>463</v>
      </c>
    </row>
    <row r="27" spans="2:6" x14ac:dyDescent="0.3">
      <c r="B27" s="63" t="s">
        <v>264</v>
      </c>
      <c r="C27" s="63" t="s">
        <v>263</v>
      </c>
      <c r="D27" s="63" t="s">
        <v>262</v>
      </c>
      <c r="E27" s="63" t="s">
        <v>261</v>
      </c>
      <c r="F27" s="62">
        <v>2953</v>
      </c>
    </row>
    <row r="28" spans="2:6" x14ac:dyDescent="0.3">
      <c r="B28" s="63"/>
      <c r="C28" s="63"/>
      <c r="D28" s="63"/>
      <c r="E28" s="63" t="s">
        <v>260</v>
      </c>
      <c r="F28" s="62">
        <v>1903</v>
      </c>
    </row>
    <row r="29" spans="2:6" x14ac:dyDescent="0.3">
      <c r="B29" s="63"/>
      <c r="C29" s="63"/>
      <c r="D29" s="63"/>
      <c r="E29" s="63" t="s">
        <v>259</v>
      </c>
      <c r="F29" s="62">
        <v>1293</v>
      </c>
    </row>
    <row r="30" spans="2:6" x14ac:dyDescent="0.3">
      <c r="B30" s="63"/>
      <c r="C30" s="63"/>
      <c r="D30" s="63"/>
      <c r="E30" s="63" t="s">
        <v>258</v>
      </c>
      <c r="F30" s="62">
        <v>3631</v>
      </c>
    </row>
    <row r="31" spans="2:6" x14ac:dyDescent="0.3">
      <c r="B31" s="63"/>
      <c r="C31" s="63"/>
      <c r="D31" s="63" t="s">
        <v>257</v>
      </c>
      <c r="E31" s="63" t="s">
        <v>257</v>
      </c>
      <c r="F31" s="62">
        <v>710</v>
      </c>
    </row>
    <row r="32" spans="2:6" x14ac:dyDescent="0.3">
      <c r="B32" s="63"/>
      <c r="C32" s="63" t="s">
        <v>256</v>
      </c>
      <c r="D32" s="63" t="s">
        <v>255</v>
      </c>
      <c r="E32" s="63" t="s">
        <v>255</v>
      </c>
      <c r="F32" s="62">
        <v>439</v>
      </c>
    </row>
    <row r="33" spans="2:6" x14ac:dyDescent="0.3">
      <c r="B33" s="63"/>
      <c r="C33" s="63"/>
      <c r="D33" s="63" t="s">
        <v>254</v>
      </c>
      <c r="E33" s="63" t="s">
        <v>254</v>
      </c>
      <c r="F33" s="62">
        <v>1484</v>
      </c>
    </row>
    <row r="34" spans="2:6" x14ac:dyDescent="0.3">
      <c r="B34" s="63"/>
      <c r="C34" s="63"/>
      <c r="D34" s="63" t="s">
        <v>253</v>
      </c>
      <c r="E34" s="63" t="s">
        <v>253</v>
      </c>
      <c r="F34" s="62">
        <v>152</v>
      </c>
    </row>
    <row r="35" spans="2:6" x14ac:dyDescent="0.3">
      <c r="B35" s="63"/>
      <c r="C35" s="63"/>
      <c r="D35" s="63" t="s">
        <v>252</v>
      </c>
      <c r="E35" s="63" t="s">
        <v>251</v>
      </c>
      <c r="F35" s="62">
        <v>353</v>
      </c>
    </row>
    <row r="36" spans="2:6" x14ac:dyDescent="0.3">
      <c r="B36" s="63"/>
      <c r="C36" s="63"/>
      <c r="D36" s="63"/>
      <c r="E36" s="63" t="s">
        <v>250</v>
      </c>
      <c r="F36" s="62">
        <v>963</v>
      </c>
    </row>
    <row r="37" spans="2:6" x14ac:dyDescent="0.3">
      <c r="B37" s="63"/>
      <c r="C37" s="63"/>
      <c r="D37" s="63" t="s">
        <v>249</v>
      </c>
      <c r="E37" s="63" t="s">
        <v>249</v>
      </c>
      <c r="F37" s="62">
        <v>530</v>
      </c>
    </row>
    <row r="38" spans="2:6" x14ac:dyDescent="0.3">
      <c r="B38" s="63"/>
      <c r="C38" s="63" t="s">
        <v>248</v>
      </c>
      <c r="D38" s="63" t="s">
        <v>247</v>
      </c>
      <c r="E38" s="63" t="s">
        <v>247</v>
      </c>
      <c r="F38" s="62">
        <v>366</v>
      </c>
    </row>
    <row r="39" spans="2:6" x14ac:dyDescent="0.3">
      <c r="B39" s="63"/>
      <c r="C39" s="63"/>
      <c r="D39" s="63" t="s">
        <v>246</v>
      </c>
      <c r="E39" s="63" t="s">
        <v>246</v>
      </c>
      <c r="F39" s="62">
        <v>808</v>
      </c>
    </row>
    <row r="40" spans="2:6" x14ac:dyDescent="0.3">
      <c r="B40" s="63"/>
      <c r="C40" s="63" t="s">
        <v>245</v>
      </c>
      <c r="D40" s="63" t="s">
        <v>244</v>
      </c>
      <c r="E40" s="63" t="s">
        <v>244</v>
      </c>
      <c r="F40" s="62">
        <v>148</v>
      </c>
    </row>
    <row r="41" spans="2:6" x14ac:dyDescent="0.3">
      <c r="B41" s="63"/>
      <c r="C41" s="63"/>
      <c r="D41" s="63" t="s">
        <v>243</v>
      </c>
      <c r="E41" s="63" t="s">
        <v>243</v>
      </c>
      <c r="F41" s="62">
        <v>354</v>
      </c>
    </row>
    <row r="42" spans="2:6" x14ac:dyDescent="0.3">
      <c r="B42" s="63"/>
      <c r="C42" s="63"/>
      <c r="D42" s="63" t="s">
        <v>242</v>
      </c>
      <c r="E42" s="63" t="s">
        <v>242</v>
      </c>
      <c r="F42" s="62">
        <v>131</v>
      </c>
    </row>
    <row r="43" spans="2:6" x14ac:dyDescent="0.3">
      <c r="B43" s="63"/>
      <c r="C43" s="63" t="s">
        <v>241</v>
      </c>
      <c r="D43" s="63" t="s">
        <v>240</v>
      </c>
      <c r="E43" s="63" t="s">
        <v>240</v>
      </c>
      <c r="F43" s="62">
        <v>96</v>
      </c>
    </row>
    <row r="44" spans="2:6" x14ac:dyDescent="0.3">
      <c r="B44" s="63"/>
      <c r="C44" s="63"/>
      <c r="D44" s="63" t="s">
        <v>239</v>
      </c>
      <c r="E44" s="63" t="s">
        <v>239</v>
      </c>
      <c r="F44" s="62">
        <v>387</v>
      </c>
    </row>
    <row r="45" spans="2:6" x14ac:dyDescent="0.3">
      <c r="B45" s="63"/>
      <c r="C45" s="63"/>
      <c r="D45" s="63" t="s">
        <v>238</v>
      </c>
      <c r="E45" s="63" t="s">
        <v>238</v>
      </c>
      <c r="F45" s="62">
        <v>18</v>
      </c>
    </row>
    <row r="46" spans="2:6" x14ac:dyDescent="0.3">
      <c r="B46" s="63"/>
      <c r="C46" s="63"/>
      <c r="D46" s="63" t="s">
        <v>237</v>
      </c>
      <c r="E46" s="63" t="s">
        <v>237</v>
      </c>
      <c r="F46" s="62">
        <v>233</v>
      </c>
    </row>
    <row r="47" spans="2:6" x14ac:dyDescent="0.3">
      <c r="B47" s="63"/>
      <c r="C47" s="63"/>
      <c r="D47" s="63" t="s">
        <v>236</v>
      </c>
      <c r="E47" s="63" t="s">
        <v>236</v>
      </c>
      <c r="F47" s="62">
        <v>106</v>
      </c>
    </row>
    <row r="48" spans="2:6" x14ac:dyDescent="0.3">
      <c r="B48" s="63"/>
      <c r="C48" s="63"/>
      <c r="D48" s="63" t="s">
        <v>235</v>
      </c>
      <c r="E48" s="63" t="s">
        <v>235</v>
      </c>
      <c r="F48" s="62">
        <v>740</v>
      </c>
    </row>
    <row r="49" spans="2:6" x14ac:dyDescent="0.3">
      <c r="B49" s="63" t="s">
        <v>234</v>
      </c>
      <c r="C49" s="63" t="s">
        <v>233</v>
      </c>
      <c r="D49" s="63" t="s">
        <v>232</v>
      </c>
      <c r="E49" s="63" t="s">
        <v>232</v>
      </c>
      <c r="F49" s="62">
        <v>326</v>
      </c>
    </row>
    <row r="50" spans="2:6" x14ac:dyDescent="0.3">
      <c r="B50" s="63"/>
      <c r="C50" s="63"/>
      <c r="D50" s="63" t="s">
        <v>231</v>
      </c>
      <c r="E50" s="63" t="s">
        <v>231</v>
      </c>
      <c r="F50" s="62">
        <v>104</v>
      </c>
    </row>
    <row r="51" spans="2:6" x14ac:dyDescent="0.3">
      <c r="B51" s="63"/>
      <c r="C51" s="63" t="s">
        <v>230</v>
      </c>
      <c r="D51" s="63" t="s">
        <v>229</v>
      </c>
      <c r="E51" s="63" t="s">
        <v>229</v>
      </c>
      <c r="F51" s="62">
        <v>551</v>
      </c>
    </row>
    <row r="52" spans="2:6" x14ac:dyDescent="0.3">
      <c r="B52" s="63"/>
      <c r="C52" s="63"/>
      <c r="D52" s="63" t="s">
        <v>228</v>
      </c>
      <c r="E52" s="63" t="s">
        <v>228</v>
      </c>
      <c r="F52" s="62">
        <v>105</v>
      </c>
    </row>
    <row r="53" spans="2:6" x14ac:dyDescent="0.3">
      <c r="B53" s="63"/>
      <c r="C53" s="63" t="s">
        <v>227</v>
      </c>
      <c r="D53" s="63" t="s">
        <v>227</v>
      </c>
      <c r="E53" s="63" t="s">
        <v>227</v>
      </c>
      <c r="F53" s="62">
        <v>76</v>
      </c>
    </row>
    <row r="54" spans="2:6" x14ac:dyDescent="0.3">
      <c r="B54" s="63"/>
      <c r="C54" s="63" t="s">
        <v>226</v>
      </c>
      <c r="D54" s="63" t="s">
        <v>226</v>
      </c>
      <c r="E54" s="63" t="s">
        <v>226</v>
      </c>
      <c r="F54" s="62">
        <v>367</v>
      </c>
    </row>
    <row r="55" spans="2:6" x14ac:dyDescent="0.3">
      <c r="B55" s="63"/>
      <c r="C55" s="63" t="s">
        <v>225</v>
      </c>
      <c r="D55" s="63" t="s">
        <v>225</v>
      </c>
      <c r="E55" s="63" t="s">
        <v>225</v>
      </c>
      <c r="F55" s="62">
        <v>256</v>
      </c>
    </row>
    <row r="56" spans="2:6" x14ac:dyDescent="0.3">
      <c r="B56" s="63" t="s">
        <v>224</v>
      </c>
      <c r="C56" s="63" t="s">
        <v>223</v>
      </c>
      <c r="D56" s="63" t="s">
        <v>222</v>
      </c>
      <c r="E56" s="63" t="s">
        <v>222</v>
      </c>
      <c r="F56" s="62">
        <v>1562</v>
      </c>
    </row>
    <row r="57" spans="2:6" x14ac:dyDescent="0.3">
      <c r="B57" s="63"/>
      <c r="C57" s="63"/>
      <c r="D57" s="63" t="s">
        <v>221</v>
      </c>
      <c r="E57" s="63" t="s">
        <v>221</v>
      </c>
      <c r="F57" s="62">
        <v>1689</v>
      </c>
    </row>
    <row r="58" spans="2:6" x14ac:dyDescent="0.3">
      <c r="B58" s="63"/>
      <c r="C58" s="63"/>
      <c r="D58" s="63" t="s">
        <v>220</v>
      </c>
      <c r="E58" s="63" t="s">
        <v>220</v>
      </c>
      <c r="F58" s="62">
        <v>50</v>
      </c>
    </row>
    <row r="59" spans="2:6" x14ac:dyDescent="0.3">
      <c r="B59" s="63"/>
      <c r="C59" s="63" t="s">
        <v>219</v>
      </c>
      <c r="D59" s="63" t="s">
        <v>219</v>
      </c>
      <c r="E59" s="63" t="s">
        <v>219</v>
      </c>
      <c r="F59" s="62">
        <v>2468</v>
      </c>
    </row>
    <row r="60" spans="2:6" x14ac:dyDescent="0.3">
      <c r="B60" s="63"/>
      <c r="C60" s="63" t="s">
        <v>218</v>
      </c>
      <c r="D60" s="63" t="s">
        <v>217</v>
      </c>
      <c r="E60" s="63" t="s">
        <v>217</v>
      </c>
      <c r="F60" s="62">
        <v>208</v>
      </c>
    </row>
    <row r="61" spans="2:6" x14ac:dyDescent="0.3">
      <c r="B61" s="63"/>
      <c r="C61" s="63"/>
      <c r="D61" s="63" t="s">
        <v>216</v>
      </c>
      <c r="E61" s="63" t="s">
        <v>216</v>
      </c>
      <c r="F61" s="62">
        <v>836</v>
      </c>
    </row>
    <row r="62" spans="2:6" x14ac:dyDescent="0.3">
      <c r="B62" s="63"/>
      <c r="C62" s="63"/>
      <c r="D62" s="63" t="s">
        <v>215</v>
      </c>
      <c r="E62" s="63" t="s">
        <v>215</v>
      </c>
      <c r="F62" s="62">
        <v>1112</v>
      </c>
    </row>
    <row r="63" spans="2:6" x14ac:dyDescent="0.3">
      <c r="B63" s="63"/>
      <c r="C63" s="63"/>
      <c r="D63" s="63" t="s">
        <v>214</v>
      </c>
      <c r="E63" s="63" t="s">
        <v>214</v>
      </c>
      <c r="F63" s="62">
        <v>567</v>
      </c>
    </row>
    <row r="64" spans="2:6" x14ac:dyDescent="0.3">
      <c r="B64" s="63"/>
      <c r="C64" s="63" t="s">
        <v>213</v>
      </c>
      <c r="D64" s="63" t="s">
        <v>213</v>
      </c>
      <c r="E64" s="63" t="s">
        <v>213</v>
      </c>
      <c r="F64" s="62">
        <v>581</v>
      </c>
    </row>
    <row r="65" spans="2:6" x14ac:dyDescent="0.3">
      <c r="B65" s="63" t="s">
        <v>212</v>
      </c>
      <c r="C65" s="63" t="s">
        <v>211</v>
      </c>
      <c r="D65" s="63" t="s">
        <v>211</v>
      </c>
      <c r="E65" s="63" t="s">
        <v>211</v>
      </c>
      <c r="F65" s="62">
        <v>2868</v>
      </c>
    </row>
    <row r="66" spans="2:6" x14ac:dyDescent="0.3">
      <c r="B66" s="63"/>
      <c r="C66" s="63" t="s">
        <v>210</v>
      </c>
      <c r="D66" s="63" t="s">
        <v>210</v>
      </c>
      <c r="E66" s="63" t="s">
        <v>210</v>
      </c>
      <c r="F66" s="62">
        <v>790</v>
      </c>
    </row>
    <row r="67" spans="2:6" x14ac:dyDescent="0.3">
      <c r="B67" s="63"/>
      <c r="C67" s="63" t="s">
        <v>209</v>
      </c>
      <c r="D67" s="63" t="s">
        <v>209</v>
      </c>
      <c r="E67" s="63" t="s">
        <v>209</v>
      </c>
      <c r="F67" s="62">
        <v>486</v>
      </c>
    </row>
    <row r="68" spans="2:6" x14ac:dyDescent="0.3">
      <c r="B68" s="63"/>
      <c r="C68" s="63" t="s">
        <v>208</v>
      </c>
      <c r="D68" s="63" t="s">
        <v>208</v>
      </c>
      <c r="E68" s="63" t="s">
        <v>208</v>
      </c>
      <c r="F68" s="62">
        <v>146</v>
      </c>
    </row>
    <row r="69" spans="2:6" x14ac:dyDescent="0.3">
      <c r="B69" s="63" t="s">
        <v>207</v>
      </c>
      <c r="C69" s="63" t="s">
        <v>206</v>
      </c>
      <c r="D69" s="63" t="s">
        <v>206</v>
      </c>
      <c r="E69" s="63" t="s">
        <v>206</v>
      </c>
      <c r="F69" s="62">
        <v>636</v>
      </c>
    </row>
    <row r="70" spans="2:6" x14ac:dyDescent="0.3">
      <c r="B70" s="63"/>
      <c r="C70" s="63" t="s">
        <v>205</v>
      </c>
      <c r="D70" s="63" t="s">
        <v>205</v>
      </c>
      <c r="E70" s="63" t="s">
        <v>205</v>
      </c>
      <c r="F70" s="62">
        <v>1051</v>
      </c>
    </row>
    <row r="71" spans="2:6" x14ac:dyDescent="0.3">
      <c r="B71" s="63"/>
      <c r="C71" s="63" t="s">
        <v>203</v>
      </c>
      <c r="D71" s="63" t="s">
        <v>204</v>
      </c>
      <c r="E71" s="63" t="s">
        <v>204</v>
      </c>
      <c r="F71" s="62">
        <v>507</v>
      </c>
    </row>
    <row r="72" spans="2:6" x14ac:dyDescent="0.3">
      <c r="B72" s="63"/>
      <c r="C72" s="63" t="s">
        <v>203</v>
      </c>
      <c r="D72" s="63" t="s">
        <v>202</v>
      </c>
      <c r="E72" s="63" t="s">
        <v>202</v>
      </c>
      <c r="F72" s="62">
        <v>127</v>
      </c>
    </row>
    <row r="73" spans="2:6" x14ac:dyDescent="0.3">
      <c r="B73" s="63"/>
      <c r="C73" s="63" t="s">
        <v>201</v>
      </c>
      <c r="D73" s="63" t="s">
        <v>201</v>
      </c>
      <c r="E73" s="63" t="s">
        <v>201</v>
      </c>
      <c r="F73" s="62">
        <v>407</v>
      </c>
    </row>
    <row r="74" spans="2:6" x14ac:dyDescent="0.3">
      <c r="B74" s="63" t="s">
        <v>200</v>
      </c>
      <c r="C74" s="63" t="s">
        <v>200</v>
      </c>
      <c r="D74" s="63" t="s">
        <v>200</v>
      </c>
      <c r="E74" s="63" t="s">
        <v>200</v>
      </c>
      <c r="F74" s="62">
        <v>645</v>
      </c>
    </row>
    <row r="75" spans="2:6" x14ac:dyDescent="0.3">
      <c r="B75" s="63" t="s">
        <v>199</v>
      </c>
      <c r="C75" s="63" t="s">
        <v>199</v>
      </c>
      <c r="D75" s="63" t="s">
        <v>199</v>
      </c>
      <c r="E75" s="63" t="s">
        <v>199</v>
      </c>
      <c r="F75" s="62">
        <v>103</v>
      </c>
    </row>
    <row r="76" spans="2:6" x14ac:dyDescent="0.3">
      <c r="B76" s="63" t="s">
        <v>198</v>
      </c>
      <c r="C76" s="63" t="s">
        <v>198</v>
      </c>
      <c r="D76" s="63" t="s">
        <v>198</v>
      </c>
      <c r="E76" s="63" t="s">
        <v>198</v>
      </c>
      <c r="F76" s="62">
        <v>1236</v>
      </c>
    </row>
    <row r="77" spans="2:6" x14ac:dyDescent="0.3">
      <c r="B77" s="63" t="s">
        <v>197</v>
      </c>
      <c r="C77" s="63" t="s">
        <v>197</v>
      </c>
      <c r="D77" s="63" t="s">
        <v>197</v>
      </c>
      <c r="E77" s="63" t="s">
        <v>197</v>
      </c>
      <c r="F77" s="62">
        <v>319</v>
      </c>
    </row>
    <row r="78" spans="2:6" x14ac:dyDescent="0.3">
      <c r="B78" s="63" t="s">
        <v>196</v>
      </c>
      <c r="C78" s="63" t="s">
        <v>196</v>
      </c>
      <c r="D78" s="63" t="s">
        <v>196</v>
      </c>
      <c r="E78" s="63" t="s">
        <v>196</v>
      </c>
      <c r="F78" s="62">
        <v>782</v>
      </c>
    </row>
    <row r="79" spans="2:6" x14ac:dyDescent="0.3">
      <c r="B79" s="63" t="s">
        <v>195</v>
      </c>
      <c r="C79" s="63" t="s">
        <v>195</v>
      </c>
      <c r="D79" s="63" t="s">
        <v>195</v>
      </c>
      <c r="E79" s="63" t="s">
        <v>195</v>
      </c>
      <c r="F79" s="62">
        <v>1788</v>
      </c>
    </row>
    <row r="80" spans="2:6" x14ac:dyDescent="0.3">
      <c r="B80" s="63" t="s">
        <v>194</v>
      </c>
      <c r="C80" s="63" t="s">
        <v>193</v>
      </c>
      <c r="D80" s="63" t="s">
        <v>193</v>
      </c>
      <c r="E80" s="63" t="s">
        <v>193</v>
      </c>
      <c r="F80" s="62">
        <v>327</v>
      </c>
    </row>
    <row r="81" spans="2:6" x14ac:dyDescent="0.3">
      <c r="B81" s="63"/>
      <c r="C81" s="63" t="s">
        <v>192</v>
      </c>
      <c r="D81" s="63" t="s">
        <v>192</v>
      </c>
      <c r="E81" s="63" t="s">
        <v>192</v>
      </c>
      <c r="F81" s="62">
        <v>5399</v>
      </c>
    </row>
  </sheetData>
  <mergeCells count="1">
    <mergeCell ref="A1:I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A7" zoomScale="174" zoomScaleNormal="174" workbookViewId="0">
      <selection activeCell="F14" sqref="F14"/>
    </sheetView>
  </sheetViews>
  <sheetFormatPr defaultColWidth="8.875" defaultRowHeight="16.5" x14ac:dyDescent="0.3"/>
  <cols>
    <col min="1" max="1" width="11.5" customWidth="1"/>
    <col min="2" max="2" width="9" style="7"/>
    <col min="5" max="5" width="12.125" customWidth="1"/>
    <col min="6" max="6" width="9" style="6"/>
    <col min="7" max="7" width="9.625" customWidth="1"/>
  </cols>
  <sheetData>
    <row r="1" spans="1:10" ht="17.25" thickBot="1" x14ac:dyDescent="0.35">
      <c r="A1" s="66" t="s">
        <v>8</v>
      </c>
      <c r="B1" s="66"/>
      <c r="C1" s="66"/>
      <c r="D1" s="66"/>
      <c r="E1" s="66"/>
      <c r="F1" s="66"/>
      <c r="G1" s="66"/>
      <c r="H1" s="66"/>
      <c r="I1" s="66"/>
      <c r="J1" s="66"/>
    </row>
    <row r="2" spans="1:10" ht="18" thickTop="1" thickBot="1" x14ac:dyDescent="0.35">
      <c r="A2" s="66"/>
      <c r="B2" s="66"/>
      <c r="C2" s="66"/>
      <c r="D2" s="66"/>
      <c r="E2" s="66"/>
      <c r="F2" s="66"/>
      <c r="G2" s="66"/>
      <c r="H2" s="66"/>
      <c r="I2" s="66"/>
      <c r="J2" s="66"/>
    </row>
    <row r="3" spans="1:10" ht="18" thickTop="1" thickBot="1" x14ac:dyDescent="0.35">
      <c r="A3" s="66"/>
      <c r="B3" s="66"/>
      <c r="C3" s="66"/>
      <c r="D3" s="66"/>
      <c r="E3" s="66"/>
      <c r="F3" s="66"/>
      <c r="G3" s="66"/>
      <c r="H3" s="66"/>
      <c r="I3" s="66"/>
      <c r="J3" s="66"/>
    </row>
    <row r="4" spans="1:10" ht="17.25" thickTop="1" x14ac:dyDescent="0.3"/>
    <row r="11" spans="1:10" x14ac:dyDescent="0.3">
      <c r="A11" s="4" t="s">
        <v>9</v>
      </c>
      <c r="B11" s="8"/>
      <c r="C11" s="4"/>
      <c r="D11" s="4"/>
      <c r="E11" s="5"/>
    </row>
    <row r="12" spans="1:10" x14ac:dyDescent="0.3">
      <c r="A12" t="s">
        <v>12</v>
      </c>
      <c r="B12" s="7" t="s">
        <v>13</v>
      </c>
    </row>
    <row r="13" spans="1:10" x14ac:dyDescent="0.3">
      <c r="A13">
        <v>4001</v>
      </c>
      <c r="B13" s="7">
        <v>18.8</v>
      </c>
      <c r="F13" s="6" t="s">
        <v>142</v>
      </c>
      <c r="G13" t="s">
        <v>16</v>
      </c>
    </row>
    <row r="14" spans="1:10" x14ac:dyDescent="0.3">
      <c r="A14">
        <v>4003</v>
      </c>
      <c r="B14" s="7">
        <v>7.2</v>
      </c>
      <c r="E14" t="s">
        <v>14</v>
      </c>
      <c r="F14" s="23">
        <f>AVERAGE(B13:B56)</f>
        <v>13.602272727272721</v>
      </c>
      <c r="G14" s="23">
        <f>AVERAGE(TableCommute[miles])</f>
        <v>13.602272727272721</v>
      </c>
    </row>
    <row r="15" spans="1:10" x14ac:dyDescent="0.3">
      <c r="A15">
        <v>4005</v>
      </c>
      <c r="B15" s="7">
        <v>15.2</v>
      </c>
      <c r="F15" s="23"/>
      <c r="G15" s="23"/>
    </row>
    <row r="16" spans="1:10" x14ac:dyDescent="0.3">
      <c r="A16">
        <v>4007</v>
      </c>
      <c r="B16" s="7">
        <v>22.6</v>
      </c>
      <c r="E16" t="s">
        <v>15</v>
      </c>
      <c r="F16" s="23">
        <f>MEDIAN(B13:B56)</f>
        <v>13.15</v>
      </c>
      <c r="G16" s="23">
        <f>MEDIAN(TableCommute[miles])</f>
        <v>13.15</v>
      </c>
    </row>
    <row r="17" spans="1:7" x14ac:dyDescent="0.3">
      <c r="A17">
        <v>4009</v>
      </c>
      <c r="B17" s="7">
        <v>7.2</v>
      </c>
      <c r="F17" s="23"/>
      <c r="G17" s="23"/>
    </row>
    <row r="18" spans="1:7" x14ac:dyDescent="0.3">
      <c r="A18">
        <v>4011</v>
      </c>
      <c r="B18" s="7">
        <v>17.600000000000001</v>
      </c>
      <c r="E18" t="s">
        <v>17</v>
      </c>
      <c r="F18" s="23">
        <f>MODE(B13:B56)</f>
        <v>3.5</v>
      </c>
      <c r="G18" s="23">
        <f>MODE(TableCommute[miles])</f>
        <v>3.5</v>
      </c>
    </row>
    <row r="19" spans="1:7" x14ac:dyDescent="0.3">
      <c r="A19">
        <v>4013</v>
      </c>
      <c r="B19" s="7">
        <v>19.100000000000001</v>
      </c>
    </row>
    <row r="20" spans="1:7" x14ac:dyDescent="0.3">
      <c r="A20">
        <v>4015</v>
      </c>
      <c r="B20" s="7">
        <v>12</v>
      </c>
    </row>
    <row r="21" spans="1:7" x14ac:dyDescent="0.3">
      <c r="A21">
        <v>4017</v>
      </c>
      <c r="B21" s="7">
        <v>12.9</v>
      </c>
      <c r="E21" t="s">
        <v>128</v>
      </c>
      <c r="F21" s="6">
        <f>AVERAGEIF(B13:B56,"&gt;10")</f>
        <v>18.017857142857142</v>
      </c>
      <c r="G21" s="6">
        <f>AVERAGEIF(TableCommute[miles],"&gt;10")</f>
        <v>18.017857142857142</v>
      </c>
    </row>
    <row r="22" spans="1:7" x14ac:dyDescent="0.3">
      <c r="A22">
        <v>4019</v>
      </c>
      <c r="B22" s="7">
        <v>20.399999999999999</v>
      </c>
    </row>
    <row r="23" spans="1:7" x14ac:dyDescent="0.3">
      <c r="A23">
        <v>4021</v>
      </c>
      <c r="B23" s="7">
        <v>8.3000000000000007</v>
      </c>
    </row>
    <row r="24" spans="1:7" ht="17.25" thickBot="1" x14ac:dyDescent="0.35">
      <c r="A24">
        <v>4023</v>
      </c>
      <c r="B24" s="7">
        <v>16.8</v>
      </c>
      <c r="D24" s="67" t="s">
        <v>145</v>
      </c>
      <c r="E24" s="67"/>
    </row>
    <row r="25" spans="1:7" x14ac:dyDescent="0.3">
      <c r="A25">
        <v>4025</v>
      </c>
      <c r="B25" s="7">
        <v>14.3</v>
      </c>
      <c r="E25" s="26"/>
      <c r="F25" s="27" t="s">
        <v>144</v>
      </c>
      <c r="G25" s="28" t="s">
        <v>16</v>
      </c>
    </row>
    <row r="26" spans="1:7" x14ac:dyDescent="0.3">
      <c r="A26">
        <v>4027</v>
      </c>
      <c r="B26" s="7">
        <v>3.5</v>
      </c>
      <c r="E26" s="29" t="s">
        <v>14</v>
      </c>
      <c r="F26" s="30"/>
      <c r="G26" s="31"/>
    </row>
    <row r="27" spans="1:7" x14ac:dyDescent="0.3">
      <c r="A27">
        <v>4029</v>
      </c>
      <c r="B27" s="7">
        <v>16.5</v>
      </c>
      <c r="E27" s="29"/>
      <c r="F27" s="30"/>
      <c r="G27" s="31"/>
    </row>
    <row r="28" spans="1:7" x14ac:dyDescent="0.3">
      <c r="A28">
        <v>4031</v>
      </c>
      <c r="B28" s="7">
        <v>17</v>
      </c>
      <c r="E28" s="29" t="s">
        <v>15</v>
      </c>
      <c r="F28" s="30"/>
      <c r="G28" s="31"/>
    </row>
    <row r="29" spans="1:7" x14ac:dyDescent="0.3">
      <c r="A29">
        <v>4033</v>
      </c>
      <c r="B29" s="7">
        <v>6.7</v>
      </c>
      <c r="E29" s="29"/>
      <c r="F29" s="30"/>
      <c r="G29" s="31"/>
    </row>
    <row r="30" spans="1:7" x14ac:dyDescent="0.3">
      <c r="A30">
        <v>4035</v>
      </c>
      <c r="B30" s="7">
        <v>21.7</v>
      </c>
      <c r="E30" s="29" t="s">
        <v>143</v>
      </c>
      <c r="F30" s="30"/>
      <c r="G30" s="31"/>
    </row>
    <row r="31" spans="1:7" ht="17.25" thickBot="1" x14ac:dyDescent="0.35">
      <c r="A31">
        <v>4037</v>
      </c>
      <c r="B31" s="7">
        <v>1.4</v>
      </c>
      <c r="E31" s="32"/>
      <c r="F31" s="33"/>
      <c r="G31" s="34"/>
    </row>
    <row r="32" spans="1:7" x14ac:dyDescent="0.3">
      <c r="A32">
        <v>4039</v>
      </c>
      <c r="B32" s="7">
        <v>23.2</v>
      </c>
    </row>
    <row r="33" spans="1:2" x14ac:dyDescent="0.3">
      <c r="A33">
        <v>4041</v>
      </c>
      <c r="B33" s="7">
        <v>7.3</v>
      </c>
    </row>
    <row r="34" spans="1:2" x14ac:dyDescent="0.3">
      <c r="A34">
        <v>4043</v>
      </c>
      <c r="B34" s="7">
        <v>10.9</v>
      </c>
    </row>
    <row r="35" spans="1:2" x14ac:dyDescent="0.3">
      <c r="A35">
        <v>4045</v>
      </c>
      <c r="B35" s="7">
        <v>23.8</v>
      </c>
    </row>
    <row r="36" spans="1:2" x14ac:dyDescent="0.3">
      <c r="A36">
        <v>4047</v>
      </c>
      <c r="B36" s="7">
        <v>23.8</v>
      </c>
    </row>
    <row r="37" spans="1:2" x14ac:dyDescent="0.3">
      <c r="A37">
        <v>4049</v>
      </c>
      <c r="B37" s="7">
        <v>20</v>
      </c>
    </row>
    <row r="38" spans="1:2" x14ac:dyDescent="0.3">
      <c r="A38">
        <v>4051</v>
      </c>
      <c r="B38" s="7">
        <v>1.2</v>
      </c>
    </row>
    <row r="39" spans="1:2" x14ac:dyDescent="0.3">
      <c r="A39">
        <v>4053</v>
      </c>
      <c r="B39" s="7">
        <v>12.9</v>
      </c>
    </row>
    <row r="40" spans="1:2" x14ac:dyDescent="0.3">
      <c r="A40">
        <v>4055</v>
      </c>
      <c r="B40" s="7">
        <v>9.9</v>
      </c>
    </row>
    <row r="41" spans="1:2" x14ac:dyDescent="0.3">
      <c r="A41">
        <v>4057</v>
      </c>
      <c r="B41" s="7">
        <v>6</v>
      </c>
    </row>
    <row r="42" spans="1:2" x14ac:dyDescent="0.3">
      <c r="A42">
        <v>4059</v>
      </c>
      <c r="B42" s="7">
        <v>12.5</v>
      </c>
    </row>
    <row r="43" spans="1:2" x14ac:dyDescent="0.3">
      <c r="A43">
        <v>4061</v>
      </c>
      <c r="B43" s="7">
        <v>22.7</v>
      </c>
    </row>
    <row r="44" spans="1:2" x14ac:dyDescent="0.3">
      <c r="A44">
        <v>4063</v>
      </c>
      <c r="B44" s="7">
        <v>21.4</v>
      </c>
    </row>
    <row r="45" spans="1:2" x14ac:dyDescent="0.3">
      <c r="A45">
        <v>4065</v>
      </c>
      <c r="B45" s="7">
        <v>3.5</v>
      </c>
    </row>
    <row r="46" spans="1:2" x14ac:dyDescent="0.3">
      <c r="A46">
        <v>4067</v>
      </c>
      <c r="B46" s="7">
        <v>13.4</v>
      </c>
    </row>
    <row r="47" spans="1:2" x14ac:dyDescent="0.3">
      <c r="A47">
        <v>4069</v>
      </c>
      <c r="B47" s="7">
        <v>22</v>
      </c>
    </row>
    <row r="48" spans="1:2" x14ac:dyDescent="0.3">
      <c r="A48">
        <v>4071</v>
      </c>
      <c r="B48" s="7">
        <v>3.5</v>
      </c>
    </row>
    <row r="49" spans="1:2" x14ac:dyDescent="0.3">
      <c r="A49">
        <v>4073</v>
      </c>
      <c r="B49" s="7">
        <v>4.7</v>
      </c>
    </row>
    <row r="50" spans="1:2" x14ac:dyDescent="0.3">
      <c r="A50">
        <v>4075</v>
      </c>
      <c r="B50" s="7">
        <v>6.2</v>
      </c>
    </row>
    <row r="51" spans="1:2" x14ac:dyDescent="0.3">
      <c r="A51">
        <v>4077</v>
      </c>
      <c r="B51" s="7">
        <v>13.7</v>
      </c>
    </row>
    <row r="52" spans="1:2" x14ac:dyDescent="0.3">
      <c r="A52">
        <v>4079</v>
      </c>
      <c r="B52" s="7">
        <v>8.1</v>
      </c>
    </row>
    <row r="53" spans="1:2" x14ac:dyDescent="0.3">
      <c r="A53">
        <v>4081</v>
      </c>
      <c r="B53" s="7">
        <v>12.8</v>
      </c>
    </row>
    <row r="54" spans="1:2" x14ac:dyDescent="0.3">
      <c r="A54">
        <v>4083</v>
      </c>
      <c r="B54" s="7">
        <v>22.9</v>
      </c>
    </row>
    <row r="55" spans="1:2" x14ac:dyDescent="0.3">
      <c r="A55">
        <v>4085</v>
      </c>
      <c r="B55" s="7">
        <v>9.3000000000000007</v>
      </c>
    </row>
    <row r="56" spans="1:2" x14ac:dyDescent="0.3">
      <c r="A56">
        <v>4087</v>
      </c>
      <c r="B56" s="7">
        <v>23.6</v>
      </c>
    </row>
  </sheetData>
  <mergeCells count="2">
    <mergeCell ref="A1:J3"/>
    <mergeCell ref="D24:E24"/>
  </mergeCells>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sqref="A1:N3"/>
    </sheetView>
  </sheetViews>
  <sheetFormatPr defaultColWidth="8.875" defaultRowHeight="16.5" x14ac:dyDescent="0.3"/>
  <sheetData>
    <row r="1" spans="1:14" ht="17.25" thickBot="1" x14ac:dyDescent="0.35">
      <c r="A1" s="66" t="s">
        <v>2</v>
      </c>
      <c r="B1" s="66"/>
      <c r="C1" s="66"/>
      <c r="D1" s="66"/>
      <c r="E1" s="66"/>
      <c r="F1" s="66"/>
      <c r="G1" s="66"/>
      <c r="H1" s="66"/>
      <c r="I1" s="66"/>
      <c r="J1" s="66"/>
      <c r="K1" s="66"/>
      <c r="L1" s="66"/>
      <c r="M1" s="66"/>
      <c r="N1" s="66"/>
    </row>
    <row r="2" spans="1:14" ht="18" thickTop="1" thickBot="1" x14ac:dyDescent="0.35">
      <c r="A2" s="66"/>
      <c r="B2" s="66"/>
      <c r="C2" s="66"/>
      <c r="D2" s="66"/>
      <c r="E2" s="66"/>
      <c r="F2" s="66"/>
      <c r="G2" s="66"/>
      <c r="H2" s="66"/>
      <c r="I2" s="66"/>
      <c r="J2" s="66"/>
      <c r="K2" s="66"/>
      <c r="L2" s="66"/>
      <c r="M2" s="66"/>
      <c r="N2" s="66"/>
    </row>
    <row r="3" spans="1:14" ht="18" thickTop="1" thickBot="1" x14ac:dyDescent="0.35">
      <c r="A3" s="66"/>
      <c r="B3" s="66"/>
      <c r="C3" s="66"/>
      <c r="D3" s="66"/>
      <c r="E3" s="66"/>
      <c r="F3" s="66"/>
      <c r="G3" s="66"/>
      <c r="H3" s="66"/>
      <c r="I3" s="66"/>
      <c r="J3" s="66"/>
      <c r="K3" s="66"/>
      <c r="L3" s="66"/>
      <c r="M3" s="66"/>
      <c r="N3" s="66"/>
    </row>
    <row r="4" spans="1:14" ht="16.5" customHeight="1" thickTop="1" x14ac:dyDescent="0.3"/>
    <row r="5" spans="1:14" ht="16.5" customHeight="1" x14ac:dyDescent="0.3"/>
    <row r="6" spans="1:14" ht="16.5" customHeight="1" x14ac:dyDescent="0.3"/>
    <row r="7" spans="1:14" ht="16.5" customHeight="1" x14ac:dyDescent="0.3">
      <c r="C7" s="1" t="s">
        <v>0</v>
      </c>
      <c r="D7" s="1" t="s">
        <v>1</v>
      </c>
    </row>
    <row r="8" spans="1:14" x14ac:dyDescent="0.3">
      <c r="C8">
        <f>(D8*3)+3</f>
        <v>9</v>
      </c>
      <c r="D8">
        <v>2</v>
      </c>
    </row>
    <row r="9" spans="1:14" x14ac:dyDescent="0.3">
      <c r="C9">
        <f t="shared" ref="C9:C15" si="0">(D9*3)+3</f>
        <v>15</v>
      </c>
      <c r="D9">
        <v>4</v>
      </c>
    </row>
    <row r="10" spans="1:14" x14ac:dyDescent="0.3">
      <c r="C10">
        <f t="shared" si="0"/>
        <v>21</v>
      </c>
      <c r="D10">
        <v>6</v>
      </c>
    </row>
    <row r="11" spans="1:14" x14ac:dyDescent="0.3">
      <c r="C11">
        <f t="shared" si="0"/>
        <v>27</v>
      </c>
      <c r="D11">
        <v>8</v>
      </c>
    </row>
    <row r="12" spans="1:14" x14ac:dyDescent="0.3">
      <c r="C12">
        <f t="shared" si="0"/>
        <v>33</v>
      </c>
      <c r="D12">
        <v>10</v>
      </c>
    </row>
    <row r="13" spans="1:14" x14ac:dyDescent="0.3">
      <c r="C13">
        <f t="shared" si="0"/>
        <v>39</v>
      </c>
      <c r="D13">
        <v>12</v>
      </c>
    </row>
    <row r="14" spans="1:14" x14ac:dyDescent="0.3">
      <c r="C14">
        <f t="shared" si="0"/>
        <v>45</v>
      </c>
      <c r="D14">
        <v>14</v>
      </c>
    </row>
    <row r="15" spans="1:14" x14ac:dyDescent="0.3">
      <c r="C15">
        <f t="shared" si="0"/>
        <v>51</v>
      </c>
      <c r="D15">
        <v>16</v>
      </c>
    </row>
  </sheetData>
  <mergeCells count="1">
    <mergeCell ref="A1:N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14"/>
  <sheetViews>
    <sheetView topLeftCell="B1" zoomScaleNormal="100" workbookViewId="0">
      <selection activeCell="G16" sqref="G16"/>
    </sheetView>
  </sheetViews>
  <sheetFormatPr defaultColWidth="8.875" defaultRowHeight="16.5" x14ac:dyDescent="0.3"/>
  <cols>
    <col min="1" max="3" width="8.875" style="15"/>
    <col min="4" max="4" width="8.875" style="6"/>
    <col min="5" max="16384" width="8.875" style="15"/>
  </cols>
  <sheetData>
    <row r="2" spans="3:10" x14ac:dyDescent="0.3">
      <c r="C2" s="68" t="s">
        <v>149</v>
      </c>
      <c r="D2" s="68"/>
      <c r="E2" s="68" t="s">
        <v>148</v>
      </c>
      <c r="F2" s="68"/>
      <c r="G2" s="68" t="s">
        <v>147</v>
      </c>
      <c r="H2" s="68"/>
      <c r="I2" s="68" t="s">
        <v>146</v>
      </c>
      <c r="J2" s="68"/>
    </row>
    <row r="3" spans="3:10" x14ac:dyDescent="0.3">
      <c r="C3" s="25" t="s">
        <v>0</v>
      </c>
      <c r="D3" s="35" t="s">
        <v>1</v>
      </c>
      <c r="E3" s="25" t="s">
        <v>0</v>
      </c>
      <c r="F3" s="35" t="s">
        <v>1</v>
      </c>
      <c r="G3" s="25" t="s">
        <v>0</v>
      </c>
      <c r="H3" s="35" t="s">
        <v>1</v>
      </c>
      <c r="I3" s="25" t="s">
        <v>0</v>
      </c>
      <c r="J3" s="35" t="s">
        <v>1</v>
      </c>
    </row>
    <row r="4" spans="3:10" x14ac:dyDescent="0.3">
      <c r="C4" s="15">
        <v>10</v>
      </c>
      <c r="D4" s="6">
        <v>8.0399999999999991</v>
      </c>
      <c r="E4" s="15">
        <v>10</v>
      </c>
      <c r="F4" s="15">
        <v>9.14</v>
      </c>
      <c r="G4" s="15">
        <v>10</v>
      </c>
      <c r="H4" s="15">
        <v>7.46</v>
      </c>
      <c r="I4" s="15">
        <v>8</v>
      </c>
      <c r="J4" s="15">
        <v>6.58</v>
      </c>
    </row>
    <row r="5" spans="3:10" x14ac:dyDescent="0.3">
      <c r="C5" s="15">
        <v>8</v>
      </c>
      <c r="D5" s="6">
        <v>6.95</v>
      </c>
      <c r="E5" s="15">
        <v>8</v>
      </c>
      <c r="F5" s="15">
        <v>8.14</v>
      </c>
      <c r="G5" s="15">
        <v>8</v>
      </c>
      <c r="H5" s="15">
        <v>6.77</v>
      </c>
      <c r="I5" s="15">
        <v>8</v>
      </c>
      <c r="J5" s="15">
        <v>5.76</v>
      </c>
    </row>
    <row r="6" spans="3:10" x14ac:dyDescent="0.3">
      <c r="C6" s="15">
        <v>13</v>
      </c>
      <c r="D6" s="6">
        <v>7.58</v>
      </c>
      <c r="E6" s="15">
        <v>13</v>
      </c>
      <c r="F6" s="15">
        <v>8.74</v>
      </c>
      <c r="G6" s="15">
        <v>13</v>
      </c>
      <c r="H6" s="15">
        <v>12.74</v>
      </c>
      <c r="I6" s="15">
        <v>8</v>
      </c>
      <c r="J6" s="15">
        <v>7.71</v>
      </c>
    </row>
    <row r="7" spans="3:10" x14ac:dyDescent="0.3">
      <c r="C7" s="15">
        <v>9</v>
      </c>
      <c r="D7" s="6">
        <v>8.81</v>
      </c>
      <c r="E7" s="15">
        <v>9</v>
      </c>
      <c r="F7" s="15">
        <v>8.77</v>
      </c>
      <c r="G7" s="15">
        <v>9</v>
      </c>
      <c r="H7" s="15">
        <v>7.11</v>
      </c>
      <c r="I7" s="15">
        <v>8</v>
      </c>
      <c r="J7" s="15">
        <v>8.84</v>
      </c>
    </row>
    <row r="8" spans="3:10" x14ac:dyDescent="0.3">
      <c r="C8" s="15">
        <v>11</v>
      </c>
      <c r="D8" s="6">
        <v>8.33</v>
      </c>
      <c r="E8" s="15">
        <v>11</v>
      </c>
      <c r="F8" s="15">
        <v>9.26</v>
      </c>
      <c r="G8" s="15">
        <v>11</v>
      </c>
      <c r="H8" s="15">
        <v>7.81</v>
      </c>
      <c r="I8" s="15">
        <v>8</v>
      </c>
      <c r="J8" s="15">
        <v>8.4700000000000006</v>
      </c>
    </row>
    <row r="9" spans="3:10" x14ac:dyDescent="0.3">
      <c r="C9" s="15">
        <v>14</v>
      </c>
      <c r="D9" s="6">
        <v>9.9600000000000009</v>
      </c>
      <c r="E9" s="15">
        <v>14</v>
      </c>
      <c r="F9" s="15">
        <v>8.1</v>
      </c>
      <c r="G9" s="15">
        <v>14</v>
      </c>
      <c r="H9" s="15">
        <v>8.84</v>
      </c>
      <c r="I9" s="15">
        <v>8</v>
      </c>
      <c r="J9" s="15">
        <v>7.04</v>
      </c>
    </row>
    <row r="10" spans="3:10" x14ac:dyDescent="0.3">
      <c r="C10" s="15">
        <v>6</v>
      </c>
      <c r="D10" s="6">
        <v>7.24</v>
      </c>
      <c r="E10" s="15">
        <v>6</v>
      </c>
      <c r="F10" s="15">
        <v>6.13</v>
      </c>
      <c r="G10" s="15">
        <v>6</v>
      </c>
      <c r="H10" s="15">
        <v>6.08</v>
      </c>
      <c r="I10" s="15">
        <v>8</v>
      </c>
      <c r="J10" s="15">
        <v>5.25</v>
      </c>
    </row>
    <row r="11" spans="3:10" x14ac:dyDescent="0.3">
      <c r="C11" s="15">
        <v>4</v>
      </c>
      <c r="D11" s="6">
        <v>4.26</v>
      </c>
      <c r="E11" s="15">
        <v>4</v>
      </c>
      <c r="F11" s="15">
        <v>3.1</v>
      </c>
      <c r="G11" s="15">
        <v>4</v>
      </c>
      <c r="H11" s="15">
        <v>5.39</v>
      </c>
      <c r="I11" s="15">
        <v>19</v>
      </c>
      <c r="J11" s="15">
        <v>12.5</v>
      </c>
    </row>
    <row r="12" spans="3:10" x14ac:dyDescent="0.3">
      <c r="C12" s="15">
        <v>12</v>
      </c>
      <c r="D12" s="6">
        <v>10.84</v>
      </c>
      <c r="E12" s="15">
        <v>12</v>
      </c>
      <c r="F12" s="15">
        <v>9.1300000000000008</v>
      </c>
      <c r="G12" s="15">
        <v>12</v>
      </c>
      <c r="H12" s="15">
        <v>8.15</v>
      </c>
      <c r="I12" s="15">
        <v>8</v>
      </c>
      <c r="J12" s="15">
        <v>5.56</v>
      </c>
    </row>
    <row r="13" spans="3:10" x14ac:dyDescent="0.3">
      <c r="C13" s="15">
        <v>7</v>
      </c>
      <c r="D13" s="6">
        <v>4.82</v>
      </c>
      <c r="E13" s="15">
        <v>7</v>
      </c>
      <c r="F13" s="15">
        <v>7.26</v>
      </c>
      <c r="G13" s="15">
        <v>7</v>
      </c>
      <c r="H13" s="15">
        <v>6.42</v>
      </c>
      <c r="I13" s="15">
        <v>8</v>
      </c>
      <c r="J13" s="15">
        <v>7.91</v>
      </c>
    </row>
    <row r="14" spans="3:10" x14ac:dyDescent="0.3">
      <c r="C14" s="15">
        <v>5</v>
      </c>
      <c r="D14" s="6">
        <v>5.68</v>
      </c>
      <c r="E14" s="15">
        <v>5</v>
      </c>
      <c r="F14" s="15">
        <v>4.74</v>
      </c>
      <c r="G14" s="15">
        <v>5</v>
      </c>
      <c r="H14" s="15">
        <v>5.43</v>
      </c>
      <c r="I14" s="15">
        <v>8</v>
      </c>
      <c r="J14" s="15">
        <v>6.89</v>
      </c>
    </row>
  </sheetData>
  <mergeCells count="4">
    <mergeCell ref="C2:D2"/>
    <mergeCell ref="E2:F2"/>
    <mergeCell ref="G2:H2"/>
    <mergeCell ref="I2:J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activeCell="C22" sqref="C22"/>
    </sheetView>
  </sheetViews>
  <sheetFormatPr defaultColWidth="8.875" defaultRowHeight="16.5" x14ac:dyDescent="0.3"/>
  <cols>
    <col min="4" max="4" width="9" style="7"/>
  </cols>
  <sheetData>
    <row r="1" spans="1:9" ht="17.25" thickBot="1" x14ac:dyDescent="0.35">
      <c r="A1" s="66" t="s">
        <v>10</v>
      </c>
      <c r="B1" s="66"/>
      <c r="C1" s="66"/>
      <c r="D1" s="66"/>
      <c r="E1" s="66"/>
      <c r="F1" s="66"/>
      <c r="G1" s="66"/>
      <c r="H1" s="66"/>
      <c r="I1" s="66"/>
    </row>
    <row r="2" spans="1:9" ht="18" thickTop="1" thickBot="1" x14ac:dyDescent="0.35">
      <c r="A2" s="66"/>
      <c r="B2" s="66"/>
      <c r="C2" s="66"/>
      <c r="D2" s="66"/>
      <c r="E2" s="66"/>
      <c r="F2" s="66"/>
      <c r="G2" s="66"/>
      <c r="H2" s="66"/>
      <c r="I2" s="66"/>
    </row>
    <row r="3" spans="1:9" ht="18" thickTop="1" thickBot="1" x14ac:dyDescent="0.35">
      <c r="A3" s="66"/>
      <c r="B3" s="66"/>
      <c r="C3" s="66"/>
      <c r="D3" s="66"/>
      <c r="E3" s="66"/>
      <c r="F3" s="66"/>
      <c r="G3" s="66"/>
      <c r="H3" s="66"/>
      <c r="I3" s="66"/>
    </row>
    <row r="4" spans="1:9" ht="17.25" thickTop="1" x14ac:dyDescent="0.3"/>
    <row r="5" spans="1:9" x14ac:dyDescent="0.3">
      <c r="A5" s="68" t="s">
        <v>11</v>
      </c>
      <c r="B5" s="68"/>
    </row>
    <row r="6" spans="1:9" x14ac:dyDescent="0.3">
      <c r="B6" s="6">
        <f ca="1">RANDBETWEEN(0.5,24)</f>
        <v>24</v>
      </c>
      <c r="D6" s="7">
        <f ca="1">(RANDBETWEEN(10,240)/10)</f>
        <v>10.1</v>
      </c>
    </row>
    <row r="7" spans="1:9" x14ac:dyDescent="0.3">
      <c r="B7" s="6">
        <f ca="1">RANDBETWEEN(0.5,24)</f>
        <v>23</v>
      </c>
      <c r="D7" s="7">
        <f t="shared" ref="D7:D16" ca="1" si="0">(RANDBETWEEN(10,240)/10)</f>
        <v>18</v>
      </c>
    </row>
    <row r="8" spans="1:9" x14ac:dyDescent="0.3">
      <c r="B8" s="6">
        <f t="shared" ref="B8:B16" ca="1" si="1">RANDBETWEEN(0.5,24)</f>
        <v>9</v>
      </c>
      <c r="D8" s="7">
        <f t="shared" ca="1" si="0"/>
        <v>13</v>
      </c>
    </row>
    <row r="9" spans="1:9" x14ac:dyDescent="0.3">
      <c r="B9" s="6">
        <f t="shared" ca="1" si="1"/>
        <v>21</v>
      </c>
      <c r="D9" s="7">
        <f t="shared" ca="1" si="0"/>
        <v>13.5</v>
      </c>
    </row>
    <row r="10" spans="1:9" x14ac:dyDescent="0.3">
      <c r="B10" s="6">
        <f t="shared" ca="1" si="1"/>
        <v>23</v>
      </c>
      <c r="D10" s="7">
        <f t="shared" ca="1" si="0"/>
        <v>13.2</v>
      </c>
    </row>
    <row r="11" spans="1:9" x14ac:dyDescent="0.3">
      <c r="B11" s="6">
        <f t="shared" ca="1" si="1"/>
        <v>14</v>
      </c>
      <c r="D11" s="7">
        <f t="shared" ca="1" si="0"/>
        <v>7.8</v>
      </c>
    </row>
    <row r="12" spans="1:9" x14ac:dyDescent="0.3">
      <c r="B12" s="6">
        <f t="shared" ca="1" si="1"/>
        <v>6</v>
      </c>
      <c r="D12" s="7">
        <f t="shared" ca="1" si="0"/>
        <v>18.3</v>
      </c>
    </row>
    <row r="13" spans="1:9" x14ac:dyDescent="0.3">
      <c r="B13" s="6">
        <f t="shared" ca="1" si="1"/>
        <v>21</v>
      </c>
      <c r="D13" s="7">
        <f t="shared" ca="1" si="0"/>
        <v>9.1</v>
      </c>
    </row>
    <row r="14" spans="1:9" x14ac:dyDescent="0.3">
      <c r="B14" s="6">
        <f t="shared" ca="1" si="1"/>
        <v>3</v>
      </c>
      <c r="D14" s="7">
        <f t="shared" ca="1" si="0"/>
        <v>7.7</v>
      </c>
    </row>
    <row r="15" spans="1:9" x14ac:dyDescent="0.3">
      <c r="B15" s="6">
        <f t="shared" ca="1" si="1"/>
        <v>17</v>
      </c>
      <c r="D15" s="7">
        <f t="shared" ca="1" si="0"/>
        <v>16</v>
      </c>
    </row>
    <row r="16" spans="1:9" x14ac:dyDescent="0.3">
      <c r="B16" s="6">
        <f t="shared" ca="1" si="1"/>
        <v>23</v>
      </c>
      <c r="D16" s="7">
        <f t="shared" ca="1" si="0"/>
        <v>13.2</v>
      </c>
    </row>
    <row r="19" spans="1:3" x14ac:dyDescent="0.3">
      <c r="B19" t="s">
        <v>141</v>
      </c>
    </row>
    <row r="20" spans="1:3" x14ac:dyDescent="0.3">
      <c r="B20" s="15" t="s">
        <v>141</v>
      </c>
    </row>
    <row r="21" spans="1:3" x14ac:dyDescent="0.3">
      <c r="B21" s="15" t="s">
        <v>141</v>
      </c>
    </row>
    <row r="22" spans="1:3" x14ac:dyDescent="0.3">
      <c r="A22" t="s">
        <v>141</v>
      </c>
      <c r="B22" s="15" t="s">
        <v>141</v>
      </c>
      <c r="C22" t="s">
        <v>141</v>
      </c>
    </row>
    <row r="23" spans="1:3" x14ac:dyDescent="0.3">
      <c r="B23" s="15" t="s">
        <v>141</v>
      </c>
    </row>
    <row r="24" spans="1:3" x14ac:dyDescent="0.3">
      <c r="B24" s="15" t="s">
        <v>141</v>
      </c>
    </row>
    <row r="25" spans="1:3" x14ac:dyDescent="0.3">
      <c r="B25" s="15" t="s">
        <v>141</v>
      </c>
    </row>
    <row r="26" spans="1:3" x14ac:dyDescent="0.3">
      <c r="B26" s="15" t="s">
        <v>141</v>
      </c>
    </row>
    <row r="27" spans="1:3" x14ac:dyDescent="0.3">
      <c r="B27" s="15" t="s">
        <v>141</v>
      </c>
    </row>
    <row r="28" spans="1:3" x14ac:dyDescent="0.3">
      <c r="B28" s="15" t="s">
        <v>141</v>
      </c>
    </row>
  </sheetData>
  <mergeCells count="2">
    <mergeCell ref="A1:I3"/>
    <mergeCell ref="A5:B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activeCell="C27" sqref="C27"/>
    </sheetView>
  </sheetViews>
  <sheetFormatPr defaultColWidth="8.875" defaultRowHeight="16.5" x14ac:dyDescent="0.3"/>
  <sheetData>
    <row r="1" spans="1:9" ht="29.25" customHeight="1" x14ac:dyDescent="0.3">
      <c r="A1" s="69" t="s">
        <v>3</v>
      </c>
      <c r="B1" s="69"/>
      <c r="C1" s="69"/>
      <c r="D1" s="69"/>
      <c r="E1" s="69"/>
      <c r="F1" s="69"/>
      <c r="G1" s="69"/>
      <c r="H1" s="69"/>
      <c r="I1" s="69"/>
    </row>
    <row r="2" spans="1:9" x14ac:dyDescent="0.3">
      <c r="A2" s="69"/>
      <c r="B2" s="69"/>
      <c r="C2" s="69"/>
      <c r="D2" s="69"/>
      <c r="E2" s="69"/>
      <c r="F2" s="69"/>
      <c r="G2" s="69"/>
      <c r="H2" s="69"/>
      <c r="I2" s="69"/>
    </row>
    <row r="3" spans="1:9" ht="17.25" thickBot="1" x14ac:dyDescent="0.35">
      <c r="A3" s="66"/>
      <c r="B3" s="66"/>
      <c r="C3" s="66"/>
      <c r="D3" s="66"/>
      <c r="E3" s="66"/>
      <c r="F3" s="66"/>
      <c r="G3" s="66"/>
      <c r="H3" s="66"/>
      <c r="I3" s="66"/>
    </row>
    <row r="4" spans="1:9" ht="17.25" thickTop="1" x14ac:dyDescent="0.3"/>
    <row r="6" spans="1:9" x14ac:dyDescent="0.3">
      <c r="B6" s="1" t="s">
        <v>4</v>
      </c>
      <c r="C6" s="1" t="s">
        <v>1</v>
      </c>
    </row>
    <row r="7" spans="1:9" x14ac:dyDescent="0.3">
      <c r="B7">
        <v>-3</v>
      </c>
      <c r="C7">
        <f>(B7^2)-3</f>
        <v>6</v>
      </c>
    </row>
    <row r="8" spans="1:9" x14ac:dyDescent="0.3">
      <c r="B8">
        <v>-2</v>
      </c>
      <c r="C8">
        <f t="shared" ref="C8:C17" si="0">(B8^2)-3</f>
        <v>1</v>
      </c>
    </row>
    <row r="9" spans="1:9" x14ac:dyDescent="0.3">
      <c r="B9">
        <v>-1</v>
      </c>
      <c r="C9">
        <f t="shared" si="0"/>
        <v>-2</v>
      </c>
    </row>
    <row r="10" spans="1:9" x14ac:dyDescent="0.3">
      <c r="B10">
        <v>0</v>
      </c>
      <c r="C10">
        <f t="shared" si="0"/>
        <v>-3</v>
      </c>
    </row>
    <row r="11" spans="1:9" x14ac:dyDescent="0.3">
      <c r="B11">
        <v>1</v>
      </c>
      <c r="C11">
        <f t="shared" si="0"/>
        <v>-2</v>
      </c>
    </row>
    <row r="12" spans="1:9" x14ac:dyDescent="0.3">
      <c r="B12">
        <v>2</v>
      </c>
      <c r="C12">
        <f t="shared" si="0"/>
        <v>1</v>
      </c>
    </row>
    <row r="13" spans="1:9" x14ac:dyDescent="0.3">
      <c r="B13">
        <v>3</v>
      </c>
      <c r="C13">
        <f t="shared" si="0"/>
        <v>6</v>
      </c>
    </row>
    <row r="14" spans="1:9" x14ac:dyDescent="0.3">
      <c r="B14">
        <v>4</v>
      </c>
      <c r="C14">
        <f t="shared" si="0"/>
        <v>13</v>
      </c>
    </row>
    <row r="15" spans="1:9" x14ac:dyDescent="0.3">
      <c r="B15">
        <v>5</v>
      </c>
      <c r="C15">
        <f t="shared" si="0"/>
        <v>22</v>
      </c>
    </row>
    <row r="16" spans="1:9" x14ac:dyDescent="0.3">
      <c r="B16">
        <v>6</v>
      </c>
      <c r="C16">
        <f t="shared" si="0"/>
        <v>33</v>
      </c>
    </row>
    <row r="17" spans="2:3" x14ac:dyDescent="0.3">
      <c r="B17">
        <v>7</v>
      </c>
      <c r="C17">
        <f t="shared" si="0"/>
        <v>46</v>
      </c>
    </row>
    <row r="22" spans="2:3" x14ac:dyDescent="0.3">
      <c r="B22" s="3" t="s">
        <v>5</v>
      </c>
    </row>
    <row r="23" spans="2:3" x14ac:dyDescent="0.3">
      <c r="B23" s="2" t="s">
        <v>4</v>
      </c>
      <c r="C23" s="2" t="s">
        <v>1</v>
      </c>
    </row>
    <row r="24" spans="2:3" x14ac:dyDescent="0.3">
      <c r="B24">
        <v>-3</v>
      </c>
      <c r="C24">
        <f>(B24^2)-3</f>
        <v>6</v>
      </c>
    </row>
    <row r="25" spans="2:3" x14ac:dyDescent="0.3">
      <c r="B25">
        <v>-2</v>
      </c>
      <c r="C25">
        <f t="shared" ref="C25:C36" si="1">(B25^2)-3</f>
        <v>1</v>
      </c>
    </row>
    <row r="26" spans="2:3" x14ac:dyDescent="0.3">
      <c r="B26">
        <v>-1.5</v>
      </c>
      <c r="C26">
        <f>(B26^2)-3</f>
        <v>-0.75</v>
      </c>
    </row>
    <row r="27" spans="2:3" x14ac:dyDescent="0.3">
      <c r="B27">
        <v>1.4</v>
      </c>
      <c r="C27">
        <f>(B27^2)-3</f>
        <v>-1.0400000000000003</v>
      </c>
    </row>
    <row r="28" spans="2:3" x14ac:dyDescent="0.3">
      <c r="B28">
        <v>-1.4</v>
      </c>
      <c r="C28">
        <f>(B28^2)-3</f>
        <v>-1.0400000000000003</v>
      </c>
    </row>
    <row r="29" spans="2:3" x14ac:dyDescent="0.3">
      <c r="B29">
        <v>0</v>
      </c>
      <c r="C29">
        <f t="shared" si="1"/>
        <v>-3</v>
      </c>
    </row>
    <row r="30" spans="2:3" x14ac:dyDescent="0.3">
      <c r="B30">
        <v>1</v>
      </c>
      <c r="C30">
        <f t="shared" si="1"/>
        <v>-2</v>
      </c>
    </row>
    <row r="31" spans="2:3" x14ac:dyDescent="0.3">
      <c r="B31">
        <v>2</v>
      </c>
      <c r="C31">
        <f t="shared" si="1"/>
        <v>1</v>
      </c>
    </row>
    <row r="32" spans="2:3" x14ac:dyDescent="0.3">
      <c r="B32">
        <v>3</v>
      </c>
      <c r="C32">
        <f t="shared" si="1"/>
        <v>6</v>
      </c>
    </row>
    <row r="33" spans="2:3" x14ac:dyDescent="0.3">
      <c r="B33">
        <v>3.2</v>
      </c>
      <c r="C33">
        <f t="shared" si="1"/>
        <v>7.240000000000002</v>
      </c>
    </row>
    <row r="34" spans="2:3" x14ac:dyDescent="0.3">
      <c r="B34">
        <v>3.7</v>
      </c>
      <c r="C34">
        <f t="shared" si="1"/>
        <v>10.690000000000001</v>
      </c>
    </row>
    <row r="35" spans="2:3" x14ac:dyDescent="0.3">
      <c r="B35">
        <v>4.0999999999999996</v>
      </c>
      <c r="C35">
        <f t="shared" si="1"/>
        <v>13.809999999999999</v>
      </c>
    </row>
    <row r="36" spans="2:3" x14ac:dyDescent="0.3">
      <c r="B36">
        <v>4.2</v>
      </c>
      <c r="C36">
        <f t="shared" si="1"/>
        <v>14.64</v>
      </c>
    </row>
  </sheetData>
  <mergeCells count="1">
    <mergeCell ref="A1:I3"/>
  </mergeCell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20" zoomScale="189" zoomScaleNormal="189" workbookViewId="0">
      <selection activeCell="M5" sqref="M5"/>
    </sheetView>
  </sheetViews>
  <sheetFormatPr defaultColWidth="8.875" defaultRowHeight="16.5" x14ac:dyDescent="0.3"/>
  <cols>
    <col min="2" max="2" width="11.5" customWidth="1"/>
    <col min="3" max="5" width="9" style="24"/>
  </cols>
  <sheetData>
    <row r="1" spans="1:10" ht="29.25" customHeight="1" x14ac:dyDescent="0.3">
      <c r="A1" s="69" t="s">
        <v>140</v>
      </c>
      <c r="B1" s="69"/>
      <c r="C1" s="69"/>
      <c r="D1" s="69"/>
      <c r="E1" s="69"/>
      <c r="F1" s="69"/>
      <c r="G1" s="69"/>
      <c r="H1" s="69"/>
      <c r="I1" s="69"/>
      <c r="J1" s="69"/>
    </row>
    <row r="2" spans="1:10" x14ac:dyDescent="0.3">
      <c r="A2" s="69"/>
      <c r="B2" s="69"/>
      <c r="C2" s="69"/>
      <c r="D2" s="69"/>
      <c r="E2" s="69"/>
      <c r="F2" s="69"/>
      <c r="G2" s="69"/>
      <c r="H2" s="69"/>
      <c r="I2" s="69"/>
      <c r="J2" s="69"/>
    </row>
    <row r="3" spans="1:10" ht="17.25" thickBot="1" x14ac:dyDescent="0.35">
      <c r="A3" s="66"/>
      <c r="B3" s="66"/>
      <c r="C3" s="66"/>
      <c r="D3" s="66"/>
      <c r="E3" s="66"/>
      <c r="F3" s="66"/>
      <c r="G3" s="66"/>
      <c r="H3" s="66"/>
      <c r="I3" s="66"/>
      <c r="J3" s="66"/>
    </row>
    <row r="4" spans="1:10" ht="17.25" thickTop="1" x14ac:dyDescent="0.3"/>
    <row r="5" spans="1:10" x14ac:dyDescent="0.3">
      <c r="C5" s="24" t="s">
        <v>137</v>
      </c>
      <c r="D5" s="24" t="s">
        <v>138</v>
      </c>
      <c r="E5" s="24" t="s">
        <v>139</v>
      </c>
    </row>
    <row r="6" spans="1:10" x14ac:dyDescent="0.3">
      <c r="B6" t="s">
        <v>129</v>
      </c>
      <c r="C6" s="24">
        <v>0.15</v>
      </c>
      <c r="D6" s="24">
        <v>0.4</v>
      </c>
      <c r="E6" s="24">
        <v>0.45</v>
      </c>
    </row>
    <row r="7" spans="1:10" x14ac:dyDescent="0.3">
      <c r="B7" s="15" t="s">
        <v>130</v>
      </c>
      <c r="C7" s="24">
        <v>0.2</v>
      </c>
      <c r="D7" s="24">
        <v>0.5</v>
      </c>
      <c r="E7" s="24">
        <v>0.3</v>
      </c>
    </row>
    <row r="8" spans="1:10" x14ac:dyDescent="0.3">
      <c r="B8" s="15" t="s">
        <v>131</v>
      </c>
      <c r="C8" s="24">
        <v>0.5</v>
      </c>
      <c r="D8" s="24">
        <v>0.1</v>
      </c>
      <c r="E8" s="24">
        <v>0.4</v>
      </c>
    </row>
    <row r="9" spans="1:10" x14ac:dyDescent="0.3">
      <c r="B9" s="15" t="s">
        <v>132</v>
      </c>
      <c r="C9" s="24">
        <v>0.5</v>
      </c>
      <c r="D9" s="24">
        <v>0.4</v>
      </c>
      <c r="E9" s="24">
        <v>0.1</v>
      </c>
    </row>
    <row r="10" spans="1:10" x14ac:dyDescent="0.3">
      <c r="B10" s="15" t="s">
        <v>133</v>
      </c>
      <c r="C10" s="24">
        <v>0.6</v>
      </c>
      <c r="D10" s="24">
        <v>0.3</v>
      </c>
      <c r="E10" s="24">
        <v>0.1</v>
      </c>
    </row>
    <row r="11" spans="1:10" x14ac:dyDescent="0.3">
      <c r="B11" s="15" t="s">
        <v>134</v>
      </c>
      <c r="C11" s="24">
        <v>0.7</v>
      </c>
      <c r="D11" s="24">
        <v>0.1</v>
      </c>
      <c r="E11" s="24">
        <v>0.2</v>
      </c>
    </row>
    <row r="12" spans="1:10" x14ac:dyDescent="0.3">
      <c r="B12" s="15" t="s">
        <v>135</v>
      </c>
      <c r="C12" s="24">
        <v>0.8</v>
      </c>
      <c r="D12" s="24">
        <v>0.2</v>
      </c>
      <c r="E12" s="24">
        <v>0</v>
      </c>
    </row>
    <row r="13" spans="1:10" x14ac:dyDescent="0.3">
      <c r="B13" s="15" t="s">
        <v>136</v>
      </c>
      <c r="C13" s="24">
        <v>1</v>
      </c>
      <c r="D13" s="24">
        <v>0</v>
      </c>
      <c r="E13" s="24">
        <v>0</v>
      </c>
    </row>
    <row r="18" spans="2:5" x14ac:dyDescent="0.3">
      <c r="B18" s="15"/>
      <c r="C18" s="24" t="s">
        <v>137</v>
      </c>
      <c r="D18" s="24" t="s">
        <v>138</v>
      </c>
      <c r="E18" s="24" t="s">
        <v>139</v>
      </c>
    </row>
    <row r="19" spans="2:5" x14ac:dyDescent="0.3">
      <c r="B19" s="15" t="s">
        <v>129</v>
      </c>
      <c r="C19" s="24">
        <v>0.15</v>
      </c>
      <c r="D19" s="24">
        <v>0.4</v>
      </c>
      <c r="E19" s="24">
        <v>0.45</v>
      </c>
    </row>
    <row r="20" spans="2:5" x14ac:dyDescent="0.3">
      <c r="B20" s="15" t="s">
        <v>130</v>
      </c>
      <c r="C20" s="24">
        <v>0.2</v>
      </c>
      <c r="D20" s="24">
        <v>0.5</v>
      </c>
      <c r="E20" s="24">
        <v>0.3</v>
      </c>
    </row>
    <row r="21" spans="2:5" x14ac:dyDescent="0.3">
      <c r="B21" s="15" t="s">
        <v>131</v>
      </c>
      <c r="C21" s="24">
        <v>0.5</v>
      </c>
      <c r="D21" s="24">
        <v>0.1</v>
      </c>
      <c r="E21" s="24">
        <v>0.4</v>
      </c>
    </row>
    <row r="22" spans="2:5" x14ac:dyDescent="0.3">
      <c r="B22" s="15" t="s">
        <v>132</v>
      </c>
      <c r="C22" s="24">
        <v>0.5</v>
      </c>
      <c r="D22" s="24">
        <v>0.4</v>
      </c>
      <c r="E22" s="24">
        <v>0.1</v>
      </c>
    </row>
    <row r="23" spans="2:5" x14ac:dyDescent="0.3">
      <c r="B23" s="15" t="s">
        <v>133</v>
      </c>
      <c r="C23" s="24">
        <v>0.6</v>
      </c>
      <c r="D23" s="24">
        <v>0.3</v>
      </c>
      <c r="E23" s="24">
        <v>0.1</v>
      </c>
    </row>
    <row r="24" spans="2:5" x14ac:dyDescent="0.3">
      <c r="B24" s="15" t="s">
        <v>134</v>
      </c>
      <c r="C24" s="24">
        <v>0.7</v>
      </c>
      <c r="D24" s="24">
        <v>0.1</v>
      </c>
      <c r="E24" s="24">
        <v>0.2</v>
      </c>
    </row>
    <row r="25" spans="2:5" x14ac:dyDescent="0.3">
      <c r="B25" s="15" t="s">
        <v>135</v>
      </c>
      <c r="C25" s="24">
        <v>0.8</v>
      </c>
      <c r="D25" s="24">
        <v>0.2</v>
      </c>
      <c r="E25" s="24">
        <v>0</v>
      </c>
    </row>
    <row r="26" spans="2:5" x14ac:dyDescent="0.3">
      <c r="B26" s="15" t="s">
        <v>136</v>
      </c>
      <c r="C26" s="24">
        <v>1</v>
      </c>
      <c r="D26" s="24">
        <v>0</v>
      </c>
      <c r="E26" s="24">
        <v>0</v>
      </c>
    </row>
  </sheetData>
  <mergeCells count="1">
    <mergeCell ref="A1:J3"/>
  </mergeCells>
  <conditionalFormatting sqref="C19:E26">
    <cfRule type="colorScale" priority="1">
      <colorScale>
        <cfvo type="min"/>
        <cfvo type="percentile" val="50"/>
        <cfvo type="max"/>
        <color rgb="FF63BE7B"/>
        <color rgb="FFFCFCFF"/>
        <color rgb="FFF8696B"/>
      </colorScale>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I3"/>
    </sheetView>
  </sheetViews>
  <sheetFormatPr defaultColWidth="11" defaultRowHeight="16.5" x14ac:dyDescent="0.3"/>
  <cols>
    <col min="1" max="9" width="13.5" customWidth="1"/>
  </cols>
  <sheetData>
    <row r="1" spans="1:9" x14ac:dyDescent="0.3">
      <c r="A1" s="69" t="s">
        <v>150</v>
      </c>
      <c r="B1" s="69"/>
      <c r="C1" s="69"/>
      <c r="D1" s="69"/>
      <c r="E1" s="69"/>
      <c r="F1" s="69"/>
      <c r="G1" s="69"/>
      <c r="H1" s="69"/>
      <c r="I1" s="69"/>
    </row>
    <row r="2" spans="1:9" x14ac:dyDescent="0.3">
      <c r="A2" s="69"/>
      <c r="B2" s="69"/>
      <c r="C2" s="69"/>
      <c r="D2" s="69"/>
      <c r="E2" s="69"/>
      <c r="F2" s="69"/>
      <c r="G2" s="69"/>
      <c r="H2" s="69"/>
      <c r="I2" s="69"/>
    </row>
    <row r="3" spans="1:9" ht="17.25" thickBot="1" x14ac:dyDescent="0.35">
      <c r="A3" s="66"/>
      <c r="B3" s="66"/>
      <c r="C3" s="66"/>
      <c r="D3" s="66"/>
      <c r="E3" s="66"/>
      <c r="F3" s="66"/>
      <c r="G3" s="66"/>
      <c r="H3" s="66"/>
      <c r="I3" s="66"/>
    </row>
    <row r="4" spans="1:9" ht="17.25" thickTop="1" x14ac:dyDescent="0.3"/>
    <row r="7" spans="1:9" x14ac:dyDescent="0.3">
      <c r="A7" s="36"/>
      <c r="B7" s="70" t="s">
        <v>151</v>
      </c>
      <c r="C7" s="71"/>
      <c r="D7" s="71"/>
      <c r="E7" s="71"/>
      <c r="F7" s="71"/>
      <c r="G7" s="71"/>
      <c r="H7" s="71"/>
    </row>
    <row r="8" spans="1:9" x14ac:dyDescent="0.3">
      <c r="A8" s="36"/>
      <c r="B8" s="71"/>
      <c r="C8" s="71"/>
      <c r="D8" s="71"/>
      <c r="E8" s="71"/>
      <c r="F8" s="71"/>
      <c r="G8" s="71"/>
      <c r="H8" s="71"/>
    </row>
    <row r="9" spans="1:9" x14ac:dyDescent="0.3">
      <c r="A9" s="36"/>
      <c r="B9" s="36"/>
      <c r="C9" s="36"/>
      <c r="D9" s="36"/>
      <c r="E9" s="36"/>
      <c r="F9" s="36"/>
      <c r="G9" s="36"/>
      <c r="H9" s="36"/>
    </row>
    <row r="10" spans="1:9" x14ac:dyDescent="0.3">
      <c r="A10" s="36"/>
      <c r="B10" s="36"/>
      <c r="C10" s="36"/>
      <c r="D10" s="36"/>
      <c r="E10" s="36"/>
      <c r="F10" s="36"/>
      <c r="G10" s="36"/>
      <c r="H10" s="36"/>
    </row>
    <row r="11" spans="1:9" x14ac:dyDescent="0.3">
      <c r="A11" s="36"/>
      <c r="B11" s="36"/>
      <c r="C11" s="36"/>
      <c r="D11" s="36"/>
      <c r="E11" s="36"/>
      <c r="F11" s="36"/>
      <c r="G11" s="36"/>
      <c r="H11" s="36"/>
    </row>
    <row r="12" spans="1:9" x14ac:dyDescent="0.3">
      <c r="A12" s="36"/>
      <c r="B12" s="37" t="s">
        <v>152</v>
      </c>
      <c r="C12" s="37" t="s">
        <v>153</v>
      </c>
      <c r="D12" s="37" t="s">
        <v>154</v>
      </c>
      <c r="E12" s="37" t="s">
        <v>155</v>
      </c>
      <c r="F12" s="37" t="s">
        <v>156</v>
      </c>
      <c r="G12" s="37" t="s">
        <v>157</v>
      </c>
      <c r="H12" s="37" t="s">
        <v>158</v>
      </c>
    </row>
    <row r="13" spans="1:9" x14ac:dyDescent="0.3">
      <c r="A13" s="36"/>
      <c r="B13" s="38">
        <v>1</v>
      </c>
      <c r="C13" s="39">
        <v>0</v>
      </c>
      <c r="D13" s="38">
        <v>0</v>
      </c>
      <c r="E13" s="38">
        <v>0</v>
      </c>
      <c r="F13" s="38">
        <v>0</v>
      </c>
      <c r="G13" s="38">
        <v>0</v>
      </c>
      <c r="H13" s="38">
        <v>0</v>
      </c>
    </row>
    <row r="14" spans="1:9" x14ac:dyDescent="0.3">
      <c r="A14" s="36"/>
      <c r="B14" s="38">
        <v>5</v>
      </c>
      <c r="C14" s="38">
        <v>0</v>
      </c>
      <c r="D14" s="38">
        <v>29</v>
      </c>
      <c r="E14" s="38">
        <v>16</v>
      </c>
      <c r="F14" s="38">
        <v>20</v>
      </c>
      <c r="G14" s="38">
        <v>10.5</v>
      </c>
      <c r="H14" s="38">
        <v>14</v>
      </c>
    </row>
    <row r="15" spans="1:9" x14ac:dyDescent="0.3">
      <c r="A15" s="36"/>
      <c r="B15" s="38">
        <v>7</v>
      </c>
      <c r="C15" s="38">
        <v>7</v>
      </c>
      <c r="D15" s="38">
        <v>67</v>
      </c>
      <c r="E15" s="38">
        <v>42</v>
      </c>
      <c r="F15" s="38">
        <v>37.5</v>
      </c>
      <c r="G15" s="38">
        <v>40</v>
      </c>
      <c r="H15" s="38">
        <v>43.3</v>
      </c>
    </row>
    <row r="16" spans="1:9" x14ac:dyDescent="0.3">
      <c r="A16" s="36"/>
      <c r="B16" s="38">
        <v>11</v>
      </c>
      <c r="C16" s="38">
        <v>40.700000000000003</v>
      </c>
      <c r="D16" s="38">
        <v>101.7</v>
      </c>
      <c r="E16" s="38">
        <v>103.3</v>
      </c>
      <c r="F16" s="38">
        <v>56.7</v>
      </c>
      <c r="G16" s="38">
        <v>113.3</v>
      </c>
      <c r="H16" s="38">
        <v>133.30000000000001</v>
      </c>
    </row>
    <row r="17" spans="1:8" x14ac:dyDescent="0.3">
      <c r="A17" s="36"/>
      <c r="B17" s="38">
        <v>13</v>
      </c>
      <c r="C17" s="38">
        <v>71.7</v>
      </c>
      <c r="D17" s="38">
        <v>121.4</v>
      </c>
      <c r="E17" s="38">
        <v>130</v>
      </c>
      <c r="F17" s="38">
        <v>92</v>
      </c>
      <c r="G17" s="38">
        <v>158.30000000000001</v>
      </c>
      <c r="H17" s="38">
        <v>143.30000000000001</v>
      </c>
    </row>
    <row r="18" spans="1:8" x14ac:dyDescent="0.3">
      <c r="A18" s="36"/>
      <c r="B18" s="38">
        <v>15</v>
      </c>
      <c r="C18" s="38">
        <v>100</v>
      </c>
      <c r="D18" s="38">
        <v>136.69999999999999</v>
      </c>
      <c r="E18" s="38">
        <v>153.30000000000001</v>
      </c>
      <c r="F18" s="38">
        <v>106.7</v>
      </c>
      <c r="G18" s="38">
        <v>173.3</v>
      </c>
      <c r="H18" s="38">
        <v>166.7</v>
      </c>
    </row>
    <row r="19" spans="1:8" x14ac:dyDescent="0.3">
      <c r="A19" s="36"/>
      <c r="B19" s="38">
        <v>20</v>
      </c>
      <c r="C19" s="38">
        <v>146.69999999999999</v>
      </c>
      <c r="D19" s="38">
        <v>176.7</v>
      </c>
      <c r="E19" s="38">
        <v>120</v>
      </c>
      <c r="F19" s="38">
        <v>143.30000000000001</v>
      </c>
      <c r="G19" s="38">
        <v>236.7</v>
      </c>
      <c r="H19" s="38">
        <v>213.3</v>
      </c>
    </row>
    <row r="20" spans="1:8" x14ac:dyDescent="0.3">
      <c r="A20" s="36"/>
      <c r="B20" s="38">
        <v>22</v>
      </c>
      <c r="C20" s="38">
        <v>130</v>
      </c>
      <c r="D20" s="38">
        <v>170</v>
      </c>
      <c r="E20" s="38">
        <v>160</v>
      </c>
      <c r="F20" s="38">
        <v>170</v>
      </c>
      <c r="G20" s="38">
        <v>250</v>
      </c>
      <c r="H20" s="38">
        <v>192.3</v>
      </c>
    </row>
    <row r="21" spans="1:8" x14ac:dyDescent="0.3">
      <c r="A21" s="36"/>
      <c r="B21" s="40"/>
      <c r="C21" s="40"/>
      <c r="D21" s="40"/>
      <c r="E21" s="40"/>
      <c r="F21" s="40"/>
      <c r="G21" s="40"/>
      <c r="H21" s="40"/>
    </row>
    <row r="22" spans="1:8" x14ac:dyDescent="0.3">
      <c r="A22" s="36"/>
      <c r="B22" s="40"/>
      <c r="C22" s="36"/>
      <c r="D22" s="36"/>
      <c r="E22" s="36"/>
      <c r="F22" s="36"/>
      <c r="G22" s="36"/>
      <c r="H22" s="36"/>
    </row>
    <row r="23" spans="1:8" x14ac:dyDescent="0.3">
      <c r="A23" s="36"/>
      <c r="B23" s="36"/>
      <c r="C23" s="36"/>
      <c r="D23" s="36"/>
      <c r="E23" s="36"/>
      <c r="F23" s="36"/>
      <c r="G23" s="36"/>
      <c r="H23" s="36"/>
    </row>
    <row r="24" spans="1:8" x14ac:dyDescent="0.3">
      <c r="A24" s="36"/>
      <c r="B24" s="36"/>
      <c r="C24" s="36"/>
      <c r="D24" s="36"/>
      <c r="E24" s="36"/>
      <c r="F24" s="36"/>
      <c r="G24" s="36"/>
      <c r="H24" s="36"/>
    </row>
    <row r="25" spans="1:8" x14ac:dyDescent="0.3">
      <c r="A25" s="36"/>
      <c r="B25" s="72" t="s">
        <v>159</v>
      </c>
      <c r="C25" s="71"/>
      <c r="D25" s="71"/>
      <c r="E25" s="71"/>
      <c r="F25" s="71"/>
      <c r="G25" s="71"/>
      <c r="H25" s="71"/>
    </row>
    <row r="26" spans="1:8" x14ac:dyDescent="0.3">
      <c r="A26" s="36"/>
      <c r="B26" s="71"/>
      <c r="C26" s="71"/>
      <c r="D26" s="71"/>
      <c r="E26" s="71"/>
      <c r="F26" s="71"/>
      <c r="G26" s="71"/>
      <c r="H26" s="71"/>
    </row>
    <row r="27" spans="1:8" x14ac:dyDescent="0.3">
      <c r="A27" s="36"/>
      <c r="B27" s="36"/>
      <c r="C27" s="36"/>
      <c r="D27" s="36"/>
      <c r="E27" s="36"/>
      <c r="F27" s="36"/>
      <c r="G27" s="36"/>
      <c r="H27" s="36"/>
    </row>
    <row r="28" spans="1:8" x14ac:dyDescent="0.3">
      <c r="A28" s="36"/>
      <c r="B28" s="36"/>
      <c r="C28" s="36"/>
      <c r="D28" s="36"/>
      <c r="E28" s="36"/>
      <c r="F28" s="36"/>
      <c r="G28" s="36"/>
      <c r="H28" s="36"/>
    </row>
  </sheetData>
  <mergeCells count="3">
    <mergeCell ref="A1:I3"/>
    <mergeCell ref="B7:H8"/>
    <mergeCell ref="B25:H2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113" zoomScaleNormal="113" workbookViewId="0">
      <selection activeCell="A4" sqref="A4"/>
    </sheetView>
  </sheetViews>
  <sheetFormatPr defaultColWidth="8.875" defaultRowHeight="16.5" x14ac:dyDescent="0.3"/>
  <cols>
    <col min="1" max="1" width="8.875" style="15"/>
    <col min="2" max="2" width="30.5" style="15" bestFit="1" customWidth="1"/>
    <col min="3" max="13" width="11.375" style="15" bestFit="1" customWidth="1"/>
    <col min="14" max="16384" width="8.875" style="15"/>
  </cols>
  <sheetData>
    <row r="1" spans="1:13" x14ac:dyDescent="0.3">
      <c r="A1" s="69" t="s">
        <v>298</v>
      </c>
      <c r="B1" s="69"/>
      <c r="C1" s="69"/>
      <c r="D1" s="69"/>
      <c r="E1" s="69"/>
      <c r="F1" s="69"/>
      <c r="G1" s="69"/>
      <c r="H1" s="69"/>
      <c r="I1" s="69"/>
    </row>
    <row r="2" spans="1:13" x14ac:dyDescent="0.3">
      <c r="A2" s="69"/>
      <c r="B2" s="69"/>
      <c r="C2" s="69"/>
      <c r="D2" s="69"/>
      <c r="E2" s="69"/>
      <c r="F2" s="69"/>
      <c r="G2" s="69"/>
      <c r="H2" s="69"/>
      <c r="I2" s="69"/>
    </row>
    <row r="3" spans="1:13" ht="17.25" thickBot="1" x14ac:dyDescent="0.35">
      <c r="A3" s="66"/>
      <c r="B3" s="66"/>
      <c r="C3" s="66"/>
      <c r="D3" s="66"/>
      <c r="E3" s="66"/>
      <c r="F3" s="66"/>
      <c r="G3" s="66"/>
      <c r="H3" s="66"/>
      <c r="I3" s="66"/>
    </row>
    <row r="4" spans="1:13" ht="17.25" thickTop="1" x14ac:dyDescent="0.3"/>
    <row r="7" spans="1:13" x14ac:dyDescent="0.3">
      <c r="B7" s="73" t="s">
        <v>191</v>
      </c>
      <c r="C7" s="73"/>
      <c r="D7" s="73"/>
      <c r="E7" s="73"/>
      <c r="F7" s="73"/>
      <c r="G7" s="73"/>
      <c r="H7" s="73"/>
      <c r="I7" s="73"/>
      <c r="J7" s="73"/>
      <c r="K7" s="73"/>
      <c r="L7" s="73"/>
      <c r="M7" s="73"/>
    </row>
    <row r="8" spans="1:13" x14ac:dyDescent="0.3">
      <c r="B8" s="74" t="s">
        <v>190</v>
      </c>
      <c r="C8" s="74"/>
      <c r="D8" s="74"/>
      <c r="E8" s="74"/>
      <c r="F8" s="74"/>
      <c r="G8" s="74"/>
      <c r="H8" s="74"/>
      <c r="I8" s="74"/>
      <c r="J8" s="74"/>
      <c r="K8" s="74"/>
      <c r="L8" s="74"/>
      <c r="M8" s="74"/>
    </row>
    <row r="9" spans="1:13" x14ac:dyDescent="0.3">
      <c r="B9" s="61" t="s">
        <v>189</v>
      </c>
      <c r="C9" s="60">
        <v>1995</v>
      </c>
      <c r="D9" s="60">
        <v>2000</v>
      </c>
      <c r="E9" s="60">
        <v>2001</v>
      </c>
      <c r="F9" s="60">
        <v>2002</v>
      </c>
      <c r="G9" s="60">
        <v>2003</v>
      </c>
      <c r="H9" s="60">
        <v>2004</v>
      </c>
      <c r="I9" s="60">
        <v>2005</v>
      </c>
      <c r="J9" s="59">
        <v>2006</v>
      </c>
      <c r="K9" s="59">
        <v>2007</v>
      </c>
      <c r="L9" s="59">
        <v>2008</v>
      </c>
      <c r="M9" s="59">
        <v>2009</v>
      </c>
    </row>
    <row r="10" spans="1:13" x14ac:dyDescent="0.3">
      <c r="B10" s="58" t="s">
        <v>188</v>
      </c>
      <c r="C10" s="49">
        <v>5327.4350000000004</v>
      </c>
      <c r="D10" s="49">
        <v>5683.0469999999996</v>
      </c>
      <c r="E10" s="49">
        <v>5967.78</v>
      </c>
      <c r="F10" s="49">
        <v>5271.3590000000004</v>
      </c>
      <c r="G10" s="54">
        <v>6488.54</v>
      </c>
      <c r="H10" s="54">
        <v>7129.27</v>
      </c>
      <c r="I10" s="54">
        <v>7140.5959999999995</v>
      </c>
      <c r="J10" s="54">
        <v>7141.9219999999996</v>
      </c>
      <c r="K10" s="52">
        <v>7455.4579999999996</v>
      </c>
      <c r="L10" s="52">
        <v>7009.7259999999997</v>
      </c>
      <c r="M10" s="52">
        <v>6450.2849999999999</v>
      </c>
    </row>
    <row r="11" spans="1:13" x14ac:dyDescent="0.3">
      <c r="B11" s="58" t="s">
        <v>187</v>
      </c>
      <c r="C11" s="57"/>
      <c r="D11" s="57"/>
      <c r="E11" s="57"/>
      <c r="F11" s="57"/>
      <c r="G11" s="53"/>
      <c r="H11" s="56"/>
      <c r="I11" s="56"/>
      <c r="J11" s="53"/>
      <c r="K11" s="55"/>
      <c r="L11" s="52"/>
      <c r="M11" s="52"/>
    </row>
    <row r="12" spans="1:13" ht="17.25" x14ac:dyDescent="0.3">
      <c r="B12" s="47" t="s">
        <v>186</v>
      </c>
      <c r="C12" s="49">
        <v>827.93399999999997</v>
      </c>
      <c r="D12" s="49">
        <v>1131.663</v>
      </c>
      <c r="E12" s="49">
        <v>953.80799999999999</v>
      </c>
      <c r="F12" s="49">
        <v>717.36800000000005</v>
      </c>
      <c r="G12" s="54">
        <v>834.39</v>
      </c>
      <c r="H12" s="54">
        <v>1187.5940000000001</v>
      </c>
      <c r="I12" s="54">
        <v>1279.404</v>
      </c>
      <c r="J12" s="54">
        <v>1424.777</v>
      </c>
      <c r="K12" s="54">
        <v>1572.9780000000001</v>
      </c>
      <c r="L12" s="54">
        <v>1327.1980000000001</v>
      </c>
      <c r="M12" s="52">
        <v>1084.29</v>
      </c>
    </row>
    <row r="13" spans="1:13" ht="17.25" x14ac:dyDescent="0.3">
      <c r="B13" s="47" t="s">
        <v>185</v>
      </c>
      <c r="C13" s="49">
        <v>1039.25</v>
      </c>
      <c r="D13" s="49">
        <v>1356.04</v>
      </c>
      <c r="E13" s="49">
        <v>1104.4390000000001</v>
      </c>
      <c r="F13" s="49">
        <v>868.22500000000002</v>
      </c>
      <c r="G13" s="53">
        <v>1057.8040000000001</v>
      </c>
      <c r="H13" s="53">
        <v>1421.3910000000001</v>
      </c>
      <c r="I13" s="53">
        <v>1466.0650000000001</v>
      </c>
      <c r="J13" s="53">
        <v>1615.537</v>
      </c>
      <c r="K13" s="53">
        <v>1804.028</v>
      </c>
      <c r="L13" s="53">
        <v>1524.7349999999999</v>
      </c>
      <c r="M13" s="52">
        <v>1218.288</v>
      </c>
    </row>
    <row r="14" spans="1:13" x14ac:dyDescent="0.3">
      <c r="B14" s="46" t="s">
        <v>184</v>
      </c>
      <c r="C14" s="49">
        <v>91.905000000000001</v>
      </c>
      <c r="D14" s="49">
        <v>187.49</v>
      </c>
      <c r="E14" s="49">
        <v>231.19800000000001</v>
      </c>
      <c r="F14" s="49">
        <v>65.143000000000001</v>
      </c>
      <c r="G14" s="53">
        <v>101.46899999999999</v>
      </c>
      <c r="H14" s="53">
        <v>127.75700000000001</v>
      </c>
      <c r="I14" s="53">
        <v>133.72999999999999</v>
      </c>
      <c r="J14" s="53">
        <v>121.934</v>
      </c>
      <c r="K14" s="53">
        <v>160.809</v>
      </c>
      <c r="L14" s="53">
        <v>137.43199999999999</v>
      </c>
      <c r="M14" s="52">
        <v>89.376999999999995</v>
      </c>
    </row>
    <row r="15" spans="1:13" x14ac:dyDescent="0.3">
      <c r="B15" s="46" t="s">
        <v>183</v>
      </c>
      <c r="C15" s="50">
        <v>10.492000000000001</v>
      </c>
      <c r="D15" s="50">
        <v>14.254</v>
      </c>
      <c r="E15" s="50">
        <v>12.909000000000001</v>
      </c>
      <c r="F15" s="50">
        <v>8.3559999999999999</v>
      </c>
      <c r="G15" s="51">
        <v>11.381</v>
      </c>
      <c r="H15" s="51">
        <v>13.784000000000001</v>
      </c>
      <c r="I15" s="51">
        <v>14.028</v>
      </c>
      <c r="J15" s="51">
        <v>16.186</v>
      </c>
      <c r="K15" s="51">
        <v>17.181999999999999</v>
      </c>
      <c r="L15" s="51">
        <v>17.265000000000001</v>
      </c>
      <c r="M15" s="50">
        <v>15.462999999999999</v>
      </c>
    </row>
    <row r="16" spans="1:13" x14ac:dyDescent="0.3">
      <c r="B16" s="15" t="s">
        <v>182</v>
      </c>
      <c r="C16" s="48">
        <f t="shared" ref="C16:M16" si="0">C10-(SUM(C12:C15))</f>
        <v>3357.8540000000003</v>
      </c>
      <c r="D16" s="48">
        <f t="shared" si="0"/>
        <v>2993.5999999999995</v>
      </c>
      <c r="E16" s="48">
        <f t="shared" si="0"/>
        <v>3665.4259999999995</v>
      </c>
      <c r="F16" s="48">
        <f t="shared" si="0"/>
        <v>3612.2670000000003</v>
      </c>
      <c r="G16" s="48">
        <f t="shared" si="0"/>
        <v>4483.4960000000001</v>
      </c>
      <c r="H16" s="48">
        <f t="shared" si="0"/>
        <v>4378.7440000000006</v>
      </c>
      <c r="I16" s="48">
        <f t="shared" si="0"/>
        <v>4247.3689999999997</v>
      </c>
      <c r="J16" s="48">
        <f t="shared" si="0"/>
        <v>3963.4879999999989</v>
      </c>
      <c r="K16" s="48">
        <f t="shared" si="0"/>
        <v>3900.4609999999993</v>
      </c>
      <c r="L16" s="48">
        <f t="shared" si="0"/>
        <v>4003.096</v>
      </c>
      <c r="M16" s="48">
        <f t="shared" si="0"/>
        <v>4042.8669999999997</v>
      </c>
    </row>
    <row r="41" spans="3:5" ht="17.25" x14ac:dyDescent="0.3">
      <c r="C41" s="47"/>
      <c r="D41" s="49"/>
      <c r="E41" s="48" t="s">
        <v>141</v>
      </c>
    </row>
    <row r="42" spans="3:5" ht="17.25" x14ac:dyDescent="0.3">
      <c r="C42" s="47"/>
    </row>
    <row r="43" spans="3:5" x14ac:dyDescent="0.3">
      <c r="C43" s="46"/>
    </row>
    <row r="44" spans="3:5" x14ac:dyDescent="0.3">
      <c r="C44" s="46"/>
    </row>
    <row r="46" spans="3:5" ht="17.25" x14ac:dyDescent="0.3">
      <c r="C46" s="47"/>
    </row>
    <row r="47" spans="3:5" ht="17.25" x14ac:dyDescent="0.3">
      <c r="C47" s="47"/>
    </row>
    <row r="48" spans="3:5" x14ac:dyDescent="0.3">
      <c r="C48" s="46"/>
    </row>
    <row r="49" spans="3:3" x14ac:dyDescent="0.3">
      <c r="C49" s="46"/>
    </row>
    <row r="51" spans="3:3" ht="17.25" x14ac:dyDescent="0.3">
      <c r="C51" s="47"/>
    </row>
    <row r="52" spans="3:3" ht="17.25" x14ac:dyDescent="0.3">
      <c r="C52" s="47"/>
    </row>
    <row r="53" spans="3:3" x14ac:dyDescent="0.3">
      <c r="C53" s="46"/>
    </row>
    <row r="54" spans="3:3" x14ac:dyDescent="0.3">
      <c r="C54" s="46"/>
    </row>
    <row r="56" spans="3:3" ht="17.25" x14ac:dyDescent="0.3">
      <c r="C56" s="47"/>
    </row>
    <row r="57" spans="3:3" ht="17.25" x14ac:dyDescent="0.3">
      <c r="C57" s="47"/>
    </row>
    <row r="58" spans="3:3" x14ac:dyDescent="0.3">
      <c r="C58" s="46"/>
    </row>
    <row r="59" spans="3:3" x14ac:dyDescent="0.3">
      <c r="C59" s="46"/>
    </row>
    <row r="61" spans="3:3" ht="17.25" x14ac:dyDescent="0.3">
      <c r="C61" s="47"/>
    </row>
    <row r="62" spans="3:3" ht="17.25" x14ac:dyDescent="0.3">
      <c r="C62" s="47"/>
    </row>
    <row r="63" spans="3:3" x14ac:dyDescent="0.3">
      <c r="C63" s="46"/>
    </row>
    <row r="64" spans="3:3" x14ac:dyDescent="0.3">
      <c r="C64" s="46"/>
    </row>
    <row r="66" spans="3:3" ht="17.25" x14ac:dyDescent="0.3">
      <c r="C66" s="47"/>
    </row>
    <row r="67" spans="3:3" ht="17.25" x14ac:dyDescent="0.3">
      <c r="C67" s="47"/>
    </row>
    <row r="68" spans="3:3" x14ac:dyDescent="0.3">
      <c r="C68" s="46"/>
    </row>
    <row r="69" spans="3:3" x14ac:dyDescent="0.3">
      <c r="C69" s="46"/>
    </row>
    <row r="71" spans="3:3" ht="17.25" x14ac:dyDescent="0.3">
      <c r="C71" s="47"/>
    </row>
    <row r="72" spans="3:3" ht="17.25" x14ac:dyDescent="0.3">
      <c r="C72" s="47"/>
    </row>
    <row r="73" spans="3:3" x14ac:dyDescent="0.3">
      <c r="C73" s="46"/>
    </row>
    <row r="74" spans="3:3" x14ac:dyDescent="0.3">
      <c r="C74" s="46"/>
    </row>
    <row r="76" spans="3:3" ht="17.25" x14ac:dyDescent="0.3">
      <c r="C76" s="47"/>
    </row>
    <row r="77" spans="3:3" ht="17.25" x14ac:dyDescent="0.3">
      <c r="C77" s="47"/>
    </row>
    <row r="78" spans="3:3" x14ac:dyDescent="0.3">
      <c r="C78" s="46"/>
    </row>
    <row r="79" spans="3:3" x14ac:dyDescent="0.3">
      <c r="C79" s="46"/>
    </row>
    <row r="81" spans="3:3" ht="17.25" x14ac:dyDescent="0.3">
      <c r="C81" s="47"/>
    </row>
    <row r="82" spans="3:3" ht="17.25" x14ac:dyDescent="0.3">
      <c r="C82" s="47"/>
    </row>
    <row r="83" spans="3:3" x14ac:dyDescent="0.3">
      <c r="C83" s="46"/>
    </row>
    <row r="84" spans="3:3" x14ac:dyDescent="0.3">
      <c r="C84" s="46"/>
    </row>
    <row r="85" spans="3:3" x14ac:dyDescent="0.3">
      <c r="C85" s="45"/>
    </row>
    <row r="86" spans="3:3" ht="17.25" x14ac:dyDescent="0.3">
      <c r="C86" s="47"/>
    </row>
    <row r="87" spans="3:3" ht="17.25" x14ac:dyDescent="0.3">
      <c r="C87" s="47"/>
    </row>
    <row r="88" spans="3:3" x14ac:dyDescent="0.3">
      <c r="C88" s="46"/>
    </row>
    <row r="89" spans="3:3" x14ac:dyDescent="0.3">
      <c r="C89" s="46"/>
    </row>
    <row r="90" spans="3:3" x14ac:dyDescent="0.3">
      <c r="C90" s="45"/>
    </row>
  </sheetData>
  <mergeCells count="3">
    <mergeCell ref="B7:M7"/>
    <mergeCell ref="B8:M8"/>
    <mergeCell ref="A1:I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Before we start</vt:lpstr>
      <vt:lpstr>Mean Median Mode</vt:lpstr>
      <vt:lpstr>Slope</vt:lpstr>
      <vt:lpstr>Anscombes quartet</vt:lpstr>
      <vt:lpstr>Random numbers</vt:lpstr>
      <vt:lpstr>Exponent</vt:lpstr>
      <vt:lpstr>Heat Maps</vt:lpstr>
      <vt:lpstr>Peas</vt:lpstr>
      <vt:lpstr>Bar</vt:lpstr>
      <vt:lpstr>Histogram</vt:lpstr>
      <vt:lpstr>Histogram 2</vt:lpstr>
      <vt:lpstr>Radar</vt:lpstr>
      <vt:lpstr>Sunburst</vt:lpstr>
      <vt:lpstr>TableIllinoisCommute</vt:lpstr>
    </vt:vector>
  </TitlesOfParts>
  <Company>Skokie Public Library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Nelson, Skokie Public Library</dc:creator>
  <cp:lastModifiedBy>Martha Nelson, Skokie Public Library</cp:lastModifiedBy>
  <dcterms:created xsi:type="dcterms:W3CDTF">2018-10-19T16:40:58Z</dcterms:created>
  <dcterms:modified xsi:type="dcterms:W3CDTF">2019-02-07T19:54:19Z</dcterms:modified>
</cp:coreProperties>
</file>