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w folder\"/>
    </mc:Choice>
  </mc:AlternateContent>
  <bookViews>
    <workbookView xWindow="0" yWindow="0" windowWidth="18840" windowHeight="9585" firstSheet="4" activeTab="11"/>
  </bookViews>
  <sheets>
    <sheet name="Formulas" sheetId="4" r:id="rId1"/>
    <sheet name="Functions" sheetId="8" r:id="rId2"/>
    <sheet name="Autofill" sheetId="5" r:id="rId3"/>
    <sheet name="MinMax" sheetId="9" r:id="rId4"/>
    <sheet name="MinMaxAns" sheetId="10" r:id="rId5"/>
    <sheet name="Text" sheetId="3" r:id="rId6"/>
    <sheet name="Dates" sheetId="12" r:id="rId7"/>
    <sheet name="IfError" sheetId="17" r:id="rId8"/>
    <sheet name="Put it together" sheetId="6" r:id="rId9"/>
    <sheet name="PIT answers" sheetId="7" r:id="rId10"/>
    <sheet name="Sumif" sheetId="14" r:id="rId11"/>
    <sheet name="Table Slicers" sheetId="15" r:id="rId12"/>
  </sheets>
  <definedNames>
    <definedName name="Slicer_DOW">#N/A</definedName>
    <definedName name="Slicer_food">#N/A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3"/>
        <x14:slicerCache r:id="rId14"/>
      </x15:slicerCaches>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0" i="7" l="1"/>
  <c r="K20" i="7"/>
  <c r="J9" i="7"/>
  <c r="K9" i="7"/>
  <c r="J10" i="7"/>
  <c r="K10" i="7"/>
  <c r="J11" i="7"/>
  <c r="K11" i="7"/>
  <c r="J12" i="7"/>
  <c r="K12" i="7"/>
  <c r="J13" i="7"/>
  <c r="K13" i="7"/>
  <c r="J14" i="7"/>
  <c r="K14" i="7"/>
  <c r="J15" i="7"/>
  <c r="K15" i="7"/>
  <c r="J16" i="7"/>
  <c r="K16" i="7"/>
  <c r="J17" i="7"/>
  <c r="K17" i="7"/>
  <c r="J18" i="7"/>
  <c r="K18" i="7"/>
  <c r="J19" i="7"/>
  <c r="K19" i="7"/>
  <c r="K8" i="7"/>
  <c r="J8" i="7"/>
  <c r="D402" i="15" l="1"/>
  <c r="C30" i="17"/>
  <c r="C16" i="17"/>
  <c r="C11" i="17"/>
  <c r="K16" i="14"/>
  <c r="K17" i="14"/>
  <c r="K18" i="14"/>
  <c r="K19" i="14"/>
  <c r="K20" i="14"/>
  <c r="K21" i="14"/>
  <c r="K15" i="14"/>
  <c r="A402" i="15"/>
  <c r="D401" i="15"/>
  <c r="D400" i="15"/>
  <c r="D399" i="15"/>
  <c r="D398" i="15"/>
  <c r="D397" i="15"/>
  <c r="D396" i="15"/>
  <c r="D395" i="15"/>
  <c r="D394" i="15"/>
  <c r="D393" i="15"/>
  <c r="D392" i="15"/>
  <c r="D391" i="15"/>
  <c r="D390" i="15"/>
  <c r="D389" i="15"/>
  <c r="D388" i="15"/>
  <c r="D387" i="15"/>
  <c r="D386" i="15"/>
  <c r="D385" i="15"/>
  <c r="D384" i="15"/>
  <c r="D383" i="15"/>
  <c r="D382" i="15"/>
  <c r="D381" i="15"/>
  <c r="D380" i="15"/>
  <c r="D379" i="15"/>
  <c r="D378" i="15"/>
  <c r="D377" i="15"/>
  <c r="D376" i="15"/>
  <c r="D375" i="15"/>
  <c r="D374" i="15"/>
  <c r="D373" i="15"/>
  <c r="D372" i="15"/>
  <c r="D371" i="15"/>
  <c r="D370" i="15"/>
  <c r="D369" i="15"/>
  <c r="D368" i="15"/>
  <c r="D367" i="15"/>
  <c r="D366" i="15"/>
  <c r="D365" i="15"/>
  <c r="D364" i="15"/>
  <c r="D363" i="15"/>
  <c r="D362" i="15"/>
  <c r="D361" i="15"/>
  <c r="D360" i="15"/>
  <c r="D359" i="15"/>
  <c r="D358" i="15"/>
  <c r="D357" i="15"/>
  <c r="D356" i="15"/>
  <c r="D355" i="15"/>
  <c r="D354" i="15"/>
  <c r="D353" i="15"/>
  <c r="D352" i="15"/>
  <c r="D351" i="15"/>
  <c r="D350" i="15"/>
  <c r="D349" i="15"/>
  <c r="D348" i="15"/>
  <c r="D347" i="15"/>
  <c r="D346" i="15"/>
  <c r="D345" i="15"/>
  <c r="D344" i="15"/>
  <c r="D343" i="15"/>
  <c r="D342" i="15"/>
  <c r="D341" i="15"/>
  <c r="D340" i="15"/>
  <c r="D339" i="15"/>
  <c r="D338" i="15"/>
  <c r="D337" i="15"/>
  <c r="D336" i="15"/>
  <c r="D335" i="15"/>
  <c r="D334" i="15"/>
  <c r="D333" i="15"/>
  <c r="D332" i="15"/>
  <c r="D331" i="15"/>
  <c r="D330" i="15"/>
  <c r="D329" i="15"/>
  <c r="D328" i="15"/>
  <c r="D327" i="15"/>
  <c r="D326" i="15"/>
  <c r="D325" i="15"/>
  <c r="D324" i="15"/>
  <c r="D323" i="15"/>
  <c r="D322" i="15"/>
  <c r="D321" i="15"/>
  <c r="D320" i="15"/>
  <c r="D319" i="15"/>
  <c r="D318" i="15"/>
  <c r="D317" i="15"/>
  <c r="D316" i="15"/>
  <c r="D315" i="15"/>
  <c r="D314" i="15"/>
  <c r="D313" i="15"/>
  <c r="D312" i="15"/>
  <c r="D311" i="15"/>
  <c r="D310" i="15"/>
  <c r="D309" i="15"/>
  <c r="D308" i="15"/>
  <c r="D307" i="15"/>
  <c r="D306" i="15"/>
  <c r="D305" i="15"/>
  <c r="D304" i="15"/>
  <c r="D303" i="15"/>
  <c r="D302" i="15"/>
  <c r="D301" i="15"/>
  <c r="D300" i="15"/>
  <c r="D299" i="15"/>
  <c r="D298" i="15"/>
  <c r="D297" i="15"/>
  <c r="D296" i="15"/>
  <c r="D295" i="15"/>
  <c r="D294" i="15"/>
  <c r="D293" i="15"/>
  <c r="D292" i="15"/>
  <c r="D291" i="15"/>
  <c r="D290" i="15"/>
  <c r="D289" i="15"/>
  <c r="D288" i="15"/>
  <c r="D287" i="15"/>
  <c r="D286" i="15"/>
  <c r="D285" i="15"/>
  <c r="D284" i="15"/>
  <c r="D283" i="15"/>
  <c r="D282" i="15"/>
  <c r="D281" i="15"/>
  <c r="D280" i="15"/>
  <c r="D279" i="15"/>
  <c r="D278" i="15"/>
  <c r="D277" i="15"/>
  <c r="D276" i="15"/>
  <c r="D275" i="15"/>
  <c r="D274" i="15"/>
  <c r="D273" i="15"/>
  <c r="D272" i="15"/>
  <c r="D271" i="15"/>
  <c r="D270" i="15"/>
  <c r="D269" i="15"/>
  <c r="D268" i="15"/>
  <c r="D267" i="15"/>
  <c r="D266" i="15"/>
  <c r="D265" i="15"/>
  <c r="D264" i="15"/>
  <c r="D263" i="15"/>
  <c r="D262" i="15"/>
  <c r="D261" i="15"/>
  <c r="D260" i="15"/>
  <c r="D259" i="15"/>
  <c r="D258" i="15"/>
  <c r="D257" i="15"/>
  <c r="D256" i="15"/>
  <c r="D255" i="15"/>
  <c r="D254" i="15"/>
  <c r="D253" i="15"/>
  <c r="D252" i="15"/>
  <c r="D251" i="15"/>
  <c r="D250" i="15"/>
  <c r="D249" i="15"/>
  <c r="D248" i="15"/>
  <c r="D247" i="15"/>
  <c r="D246" i="15"/>
  <c r="D245" i="15"/>
  <c r="D244" i="15"/>
  <c r="D243" i="15"/>
  <c r="D242" i="15"/>
  <c r="D241" i="15"/>
  <c r="D240" i="15"/>
  <c r="D239" i="15"/>
  <c r="D238" i="15"/>
  <c r="D237" i="15"/>
  <c r="D236" i="15"/>
  <c r="D235" i="15"/>
  <c r="D234" i="15"/>
  <c r="D233" i="15"/>
  <c r="D232" i="15"/>
  <c r="D231" i="15"/>
  <c r="D230" i="15"/>
  <c r="D229" i="15"/>
  <c r="D228" i="15"/>
  <c r="D227" i="15"/>
  <c r="D226" i="15"/>
  <c r="D225" i="15"/>
  <c r="D224" i="15"/>
  <c r="D223" i="15"/>
  <c r="D222" i="15"/>
  <c r="D221" i="15"/>
  <c r="D220" i="15"/>
  <c r="D219" i="15"/>
  <c r="D218" i="15"/>
  <c r="D217" i="15"/>
  <c r="D216" i="15"/>
  <c r="D215" i="15"/>
  <c r="D214" i="15"/>
  <c r="D213" i="15"/>
  <c r="D212" i="15"/>
  <c r="D211" i="15"/>
  <c r="D210" i="15"/>
  <c r="D209" i="15"/>
  <c r="D208" i="15"/>
  <c r="D207" i="15"/>
  <c r="D206" i="15"/>
  <c r="D205" i="15"/>
  <c r="D204" i="15"/>
  <c r="D203" i="15"/>
  <c r="D202" i="15"/>
  <c r="D201" i="15"/>
  <c r="D200" i="15"/>
  <c r="D199" i="15"/>
  <c r="D198" i="15"/>
  <c r="D197" i="15"/>
  <c r="D196" i="15"/>
  <c r="D195" i="15"/>
  <c r="D194" i="15"/>
  <c r="D193" i="15"/>
  <c r="D192" i="15"/>
  <c r="D191" i="15"/>
  <c r="D190" i="15"/>
  <c r="D189" i="15"/>
  <c r="D188" i="15"/>
  <c r="D187" i="15"/>
  <c r="D186" i="15"/>
  <c r="D185" i="15"/>
  <c r="D184" i="15"/>
  <c r="D183" i="15"/>
  <c r="D182" i="15"/>
  <c r="D181" i="15"/>
  <c r="D180" i="15"/>
  <c r="D179" i="15"/>
  <c r="D178" i="15"/>
  <c r="D177" i="15"/>
  <c r="D176" i="15"/>
  <c r="D175" i="15"/>
  <c r="D174" i="15"/>
  <c r="D173" i="15"/>
  <c r="D172" i="15"/>
  <c r="D171" i="15"/>
  <c r="D170" i="15"/>
  <c r="D169" i="15"/>
  <c r="D168" i="15"/>
  <c r="D167" i="15"/>
  <c r="D166" i="15"/>
  <c r="D165" i="15"/>
  <c r="D164" i="15"/>
  <c r="D163" i="15"/>
  <c r="D162" i="15"/>
  <c r="D161" i="15"/>
  <c r="D160" i="15"/>
  <c r="D159" i="15"/>
  <c r="D158" i="15"/>
  <c r="D157" i="15"/>
  <c r="D156" i="15"/>
  <c r="D155" i="15"/>
  <c r="D154" i="15"/>
  <c r="D153" i="15"/>
  <c r="D152" i="15"/>
  <c r="D151" i="15"/>
  <c r="D150" i="15"/>
  <c r="D149" i="15"/>
  <c r="D148" i="15"/>
  <c r="D147" i="15"/>
  <c r="D146" i="15"/>
  <c r="D145" i="15"/>
  <c r="D144" i="15"/>
  <c r="D143" i="15"/>
  <c r="D142" i="15"/>
  <c r="D141" i="15"/>
  <c r="D140" i="15"/>
  <c r="D139" i="15"/>
  <c r="D138" i="15"/>
  <c r="D137" i="15"/>
  <c r="D136" i="15"/>
  <c r="D135" i="15"/>
  <c r="D134" i="15"/>
  <c r="D133" i="15"/>
  <c r="D132" i="15"/>
  <c r="D131" i="15"/>
  <c r="D130" i="15"/>
  <c r="D129" i="15"/>
  <c r="D128" i="15"/>
  <c r="D127" i="15"/>
  <c r="D126" i="15"/>
  <c r="D125" i="15"/>
  <c r="D124" i="15"/>
  <c r="D123" i="15"/>
  <c r="D122" i="15"/>
  <c r="D121" i="15"/>
  <c r="D120" i="15"/>
  <c r="D119" i="15"/>
  <c r="D118" i="15"/>
  <c r="D117" i="15"/>
  <c r="D116" i="15"/>
  <c r="D115" i="15"/>
  <c r="D114" i="15"/>
  <c r="D113" i="15"/>
  <c r="D112" i="15"/>
  <c r="D111" i="15"/>
  <c r="D110" i="15"/>
  <c r="D109" i="15"/>
  <c r="D108" i="15"/>
  <c r="D107" i="15"/>
  <c r="D106" i="15"/>
  <c r="D105" i="15"/>
  <c r="D104" i="15"/>
  <c r="D103" i="15"/>
  <c r="D102" i="15"/>
  <c r="D101" i="15"/>
  <c r="D100" i="15"/>
  <c r="D99" i="15"/>
  <c r="D98" i="15"/>
  <c r="D97" i="15"/>
  <c r="D96" i="15"/>
  <c r="D95" i="15"/>
  <c r="D94" i="15"/>
  <c r="D93" i="15"/>
  <c r="D92" i="15"/>
  <c r="D91" i="15"/>
  <c r="D90" i="15"/>
  <c r="D89" i="15"/>
  <c r="D88" i="15"/>
  <c r="D87" i="15"/>
  <c r="D86" i="15"/>
  <c r="D85" i="15"/>
  <c r="D84" i="15"/>
  <c r="D83" i="15"/>
  <c r="D82" i="15"/>
  <c r="D81" i="15"/>
  <c r="D80" i="15"/>
  <c r="D79" i="15"/>
  <c r="D78" i="15"/>
  <c r="D77" i="15"/>
  <c r="D76" i="15"/>
  <c r="D75" i="15"/>
  <c r="D74" i="15"/>
  <c r="D73" i="15"/>
  <c r="D72" i="15"/>
  <c r="D71" i="15"/>
  <c r="D70" i="15"/>
  <c r="D69" i="15"/>
  <c r="D68" i="15"/>
  <c r="D67" i="15"/>
  <c r="D66" i="15"/>
  <c r="D65" i="15"/>
  <c r="D64" i="15"/>
  <c r="D63" i="15"/>
  <c r="D62" i="15"/>
  <c r="D61" i="15"/>
  <c r="D60" i="15"/>
  <c r="D59" i="15"/>
  <c r="D58" i="15"/>
  <c r="D57" i="15"/>
  <c r="D56" i="15"/>
  <c r="D55" i="15"/>
  <c r="D54" i="15"/>
  <c r="D53" i="15"/>
  <c r="D52" i="15"/>
  <c r="D51" i="15"/>
  <c r="D50" i="15"/>
  <c r="D49" i="15"/>
  <c r="D48" i="15"/>
  <c r="D47" i="15"/>
  <c r="D46" i="15"/>
  <c r="D45" i="15"/>
  <c r="D44" i="15"/>
  <c r="D43" i="15"/>
  <c r="D42" i="15"/>
  <c r="D41" i="15"/>
  <c r="D40" i="15"/>
  <c r="D39" i="15"/>
  <c r="D38" i="15"/>
  <c r="D37" i="15"/>
  <c r="D36" i="15"/>
  <c r="D35" i="15"/>
  <c r="D34" i="15"/>
  <c r="D33" i="15"/>
  <c r="D32" i="15"/>
  <c r="D31" i="15"/>
  <c r="D30" i="15"/>
  <c r="D29" i="15"/>
  <c r="D28" i="15"/>
  <c r="D27" i="15"/>
  <c r="D26" i="15"/>
  <c r="D25" i="15"/>
  <c r="D24" i="15"/>
  <c r="D23" i="15"/>
  <c r="D22" i="15"/>
  <c r="D21" i="15"/>
  <c r="D20" i="15"/>
  <c r="D19" i="15"/>
  <c r="D18" i="15"/>
  <c r="D17" i="15"/>
  <c r="D16" i="15"/>
  <c r="D15" i="15"/>
  <c r="D14" i="15"/>
  <c r="D13" i="15"/>
  <c r="D12" i="15"/>
  <c r="D11" i="15"/>
  <c r="D10" i="15"/>
  <c r="D9" i="15"/>
  <c r="D8" i="15"/>
  <c r="D7" i="15"/>
  <c r="D6" i="15"/>
  <c r="D5" i="15"/>
  <c r="D4" i="15"/>
  <c r="D3" i="15"/>
  <c r="D2" i="15"/>
  <c r="D3" i="14"/>
  <c r="D4" i="14"/>
  <c r="D5" i="14"/>
  <c r="D6" i="14"/>
  <c r="D7" i="14"/>
  <c r="D8" i="14"/>
  <c r="D9" i="14"/>
  <c r="D10" i="14"/>
  <c r="D11" i="14"/>
  <c r="D12" i="14"/>
  <c r="D13" i="14"/>
  <c r="D14" i="14"/>
  <c r="D15" i="14"/>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81" i="14"/>
  <c r="D82" i="14"/>
  <c r="D83" i="14"/>
  <c r="D84" i="14"/>
  <c r="D85" i="14"/>
  <c r="D86" i="14"/>
  <c r="D87" i="14"/>
  <c r="D88" i="14"/>
  <c r="D89" i="14"/>
  <c r="D90" i="14"/>
  <c r="D91" i="14"/>
  <c r="D92" i="14"/>
  <c r="D93" i="14"/>
  <c r="D94" i="14"/>
  <c r="D95" i="14"/>
  <c r="D96" i="14"/>
  <c r="D97" i="14"/>
  <c r="D98" i="14"/>
  <c r="D99" i="14"/>
  <c r="D100" i="14"/>
  <c r="D101" i="14"/>
  <c r="D102" i="14"/>
  <c r="D103" i="14"/>
  <c r="D104" i="14"/>
  <c r="D105" i="14"/>
  <c r="D106" i="14"/>
  <c r="D107" i="14"/>
  <c r="D108" i="14"/>
  <c r="D109" i="14"/>
  <c r="D110" i="14"/>
  <c r="D111" i="14"/>
  <c r="D112" i="14"/>
  <c r="D113" i="14"/>
  <c r="D114" i="14"/>
  <c r="D115" i="14"/>
  <c r="D116" i="14"/>
  <c r="D117" i="14"/>
  <c r="D118" i="14"/>
  <c r="D119" i="14"/>
  <c r="D120" i="14"/>
  <c r="D121" i="14"/>
  <c r="D122" i="14"/>
  <c r="D123" i="14"/>
  <c r="D124" i="14"/>
  <c r="D125" i="14"/>
  <c r="D126" i="14"/>
  <c r="D127" i="14"/>
  <c r="D128" i="14"/>
  <c r="D129" i="14"/>
  <c r="D130" i="14"/>
  <c r="D131" i="14"/>
  <c r="D132" i="14"/>
  <c r="D133" i="14"/>
  <c r="D134" i="14"/>
  <c r="D135" i="14"/>
  <c r="D136" i="14"/>
  <c r="D137" i="14"/>
  <c r="D138" i="14"/>
  <c r="D139" i="14"/>
  <c r="D140" i="14"/>
  <c r="D141" i="14"/>
  <c r="D142" i="14"/>
  <c r="D143" i="14"/>
  <c r="D144" i="14"/>
  <c r="D145" i="14"/>
  <c r="D146" i="14"/>
  <c r="D147" i="14"/>
  <c r="D148" i="14"/>
  <c r="D149" i="14"/>
  <c r="D150" i="14"/>
  <c r="D151" i="14"/>
  <c r="D152" i="14"/>
  <c r="D153" i="14"/>
  <c r="D154" i="14"/>
  <c r="D155" i="14"/>
  <c r="D156" i="14"/>
  <c r="D157" i="14"/>
  <c r="D158" i="14"/>
  <c r="D159" i="14"/>
  <c r="D160" i="14"/>
  <c r="D161" i="14"/>
  <c r="D162" i="14"/>
  <c r="D163" i="14"/>
  <c r="D164" i="14"/>
  <c r="D165" i="14"/>
  <c r="D166" i="14"/>
  <c r="D167" i="14"/>
  <c r="D168" i="14"/>
  <c r="D169" i="14"/>
  <c r="D170" i="14"/>
  <c r="D171" i="14"/>
  <c r="D172" i="14"/>
  <c r="D173" i="14"/>
  <c r="D174" i="14"/>
  <c r="D175" i="14"/>
  <c r="D176" i="14"/>
  <c r="D177" i="14"/>
  <c r="D178" i="14"/>
  <c r="D179" i="14"/>
  <c r="D180" i="14"/>
  <c r="D181" i="14"/>
  <c r="D182" i="14"/>
  <c r="D183" i="14"/>
  <c r="D184" i="14"/>
  <c r="D185" i="14"/>
  <c r="D186" i="14"/>
  <c r="D187" i="14"/>
  <c r="D188" i="14"/>
  <c r="D189" i="14"/>
  <c r="D190" i="14"/>
  <c r="D191" i="14"/>
  <c r="D192" i="14"/>
  <c r="D193" i="14"/>
  <c r="D194" i="14"/>
  <c r="D195" i="14"/>
  <c r="D196" i="14"/>
  <c r="D197" i="14"/>
  <c r="D198" i="14"/>
  <c r="D199" i="14"/>
  <c r="D200" i="14"/>
  <c r="D201" i="14"/>
  <c r="D202" i="14"/>
  <c r="D203" i="14"/>
  <c r="D204" i="14"/>
  <c r="D205" i="14"/>
  <c r="D206" i="14"/>
  <c r="D207" i="14"/>
  <c r="D208" i="14"/>
  <c r="D209" i="14"/>
  <c r="D210" i="14"/>
  <c r="D211" i="14"/>
  <c r="D212" i="14"/>
  <c r="D213" i="14"/>
  <c r="D214" i="14"/>
  <c r="D215" i="14"/>
  <c r="D216" i="14"/>
  <c r="D217" i="14"/>
  <c r="D218" i="14"/>
  <c r="D219" i="14"/>
  <c r="D220" i="14"/>
  <c r="D221" i="14"/>
  <c r="D222" i="14"/>
  <c r="D223" i="14"/>
  <c r="D224" i="14"/>
  <c r="D225" i="14"/>
  <c r="D226" i="14"/>
  <c r="D227" i="14"/>
  <c r="D228" i="14"/>
  <c r="D229" i="14"/>
  <c r="D230" i="14"/>
  <c r="D231" i="14"/>
  <c r="D232" i="14"/>
  <c r="D233" i="14"/>
  <c r="D234" i="14"/>
  <c r="D235" i="14"/>
  <c r="D236" i="14"/>
  <c r="D237" i="14"/>
  <c r="D238" i="14"/>
  <c r="D239" i="14"/>
  <c r="D240" i="14"/>
  <c r="D241" i="14"/>
  <c r="D242" i="14"/>
  <c r="D243" i="14"/>
  <c r="D244" i="14"/>
  <c r="D245" i="14"/>
  <c r="D246" i="14"/>
  <c r="D247" i="14"/>
  <c r="D248" i="14"/>
  <c r="D249" i="14"/>
  <c r="D250" i="14"/>
  <c r="D251" i="14"/>
  <c r="D252" i="14"/>
  <c r="D253" i="14"/>
  <c r="D254" i="14"/>
  <c r="D255" i="14"/>
  <c r="D256" i="14"/>
  <c r="D257" i="14"/>
  <c r="D258" i="14"/>
  <c r="D259" i="14"/>
  <c r="D260" i="14"/>
  <c r="D261" i="14"/>
  <c r="D262" i="14"/>
  <c r="D263" i="14"/>
  <c r="D264" i="14"/>
  <c r="D265" i="14"/>
  <c r="D266" i="14"/>
  <c r="D267" i="14"/>
  <c r="D268" i="14"/>
  <c r="D269" i="14"/>
  <c r="D270" i="14"/>
  <c r="D271" i="14"/>
  <c r="D272" i="14"/>
  <c r="D273" i="14"/>
  <c r="D274" i="14"/>
  <c r="D275" i="14"/>
  <c r="D276" i="14"/>
  <c r="D277" i="14"/>
  <c r="D278" i="14"/>
  <c r="D279" i="14"/>
  <c r="D280" i="14"/>
  <c r="D281" i="14"/>
  <c r="D282" i="14"/>
  <c r="D283" i="14"/>
  <c r="D284" i="14"/>
  <c r="D285" i="14"/>
  <c r="D286" i="14"/>
  <c r="D287" i="14"/>
  <c r="D288" i="14"/>
  <c r="D289" i="14"/>
  <c r="D290" i="14"/>
  <c r="D291" i="14"/>
  <c r="D292" i="14"/>
  <c r="D293" i="14"/>
  <c r="D294" i="14"/>
  <c r="D295" i="14"/>
  <c r="D296" i="14"/>
  <c r="D297" i="14"/>
  <c r="D298" i="14"/>
  <c r="D299" i="14"/>
  <c r="D300" i="14"/>
  <c r="D301" i="14"/>
  <c r="D302" i="14"/>
  <c r="D303" i="14"/>
  <c r="D304" i="14"/>
  <c r="D305" i="14"/>
  <c r="D306" i="14"/>
  <c r="D307" i="14"/>
  <c r="D308" i="14"/>
  <c r="D309" i="14"/>
  <c r="D310" i="14"/>
  <c r="D311" i="14"/>
  <c r="D312" i="14"/>
  <c r="D313" i="14"/>
  <c r="D314" i="14"/>
  <c r="D315" i="14"/>
  <c r="D316" i="14"/>
  <c r="D317" i="14"/>
  <c r="D318" i="14"/>
  <c r="D319" i="14"/>
  <c r="D320" i="14"/>
  <c r="D321" i="14"/>
  <c r="D322" i="14"/>
  <c r="D323" i="14"/>
  <c r="D324" i="14"/>
  <c r="D325" i="14"/>
  <c r="D326" i="14"/>
  <c r="D327" i="14"/>
  <c r="D328" i="14"/>
  <c r="D329" i="14"/>
  <c r="D330" i="14"/>
  <c r="D331" i="14"/>
  <c r="D332" i="14"/>
  <c r="D333" i="14"/>
  <c r="D334" i="14"/>
  <c r="D335" i="14"/>
  <c r="D336" i="14"/>
  <c r="D337" i="14"/>
  <c r="D338" i="14"/>
  <c r="D339" i="14"/>
  <c r="D340" i="14"/>
  <c r="D341" i="14"/>
  <c r="D342" i="14"/>
  <c r="D343" i="14"/>
  <c r="D344" i="14"/>
  <c r="D345" i="14"/>
  <c r="D346" i="14"/>
  <c r="D347" i="14"/>
  <c r="D348" i="14"/>
  <c r="D349" i="14"/>
  <c r="D350" i="14"/>
  <c r="D351" i="14"/>
  <c r="D352" i="14"/>
  <c r="D353" i="14"/>
  <c r="D354" i="14"/>
  <c r="D355" i="14"/>
  <c r="D356" i="14"/>
  <c r="D357" i="14"/>
  <c r="D358" i="14"/>
  <c r="D359" i="14"/>
  <c r="D360" i="14"/>
  <c r="D361" i="14"/>
  <c r="D362" i="14"/>
  <c r="D363" i="14"/>
  <c r="D364" i="14"/>
  <c r="D365" i="14"/>
  <c r="D366" i="14"/>
  <c r="D367" i="14"/>
  <c r="D368" i="14"/>
  <c r="D369" i="14"/>
  <c r="D370" i="14"/>
  <c r="D371" i="14"/>
  <c r="D372" i="14"/>
  <c r="D373" i="14"/>
  <c r="D374" i="14"/>
  <c r="D375" i="14"/>
  <c r="D376" i="14"/>
  <c r="D377" i="14"/>
  <c r="D378" i="14"/>
  <c r="D379" i="14"/>
  <c r="D380" i="14"/>
  <c r="D381" i="14"/>
  <c r="D382" i="14"/>
  <c r="D383" i="14"/>
  <c r="D384" i="14"/>
  <c r="D385" i="14"/>
  <c r="D386" i="14"/>
  <c r="D387" i="14"/>
  <c r="D388" i="14"/>
  <c r="D389" i="14"/>
  <c r="D390" i="14"/>
  <c r="D391" i="14"/>
  <c r="D392" i="14"/>
  <c r="D393" i="14"/>
  <c r="D394" i="14"/>
  <c r="D395" i="14"/>
  <c r="D396" i="14"/>
  <c r="D397" i="14"/>
  <c r="D398" i="14"/>
  <c r="D399" i="14"/>
  <c r="D400" i="14"/>
  <c r="D401" i="14"/>
  <c r="D2" i="14"/>
  <c r="J15" i="14" s="1"/>
  <c r="H4" i="14"/>
  <c r="I4" i="14"/>
  <c r="J4" i="14"/>
  <c r="K4" i="14"/>
  <c r="L4" i="14"/>
  <c r="M4" i="14"/>
  <c r="N4" i="14"/>
  <c r="G4" i="14"/>
  <c r="E46" i="12"/>
  <c r="D46" i="12"/>
  <c r="C46" i="12"/>
  <c r="E9" i="12"/>
  <c r="D9" i="12"/>
  <c r="C9" i="12"/>
  <c r="E65" i="3"/>
  <c r="E66" i="3"/>
  <c r="E67" i="3"/>
  <c r="E68" i="3"/>
  <c r="E69" i="3"/>
  <c r="E70" i="3"/>
  <c r="D65" i="3"/>
  <c r="D66" i="3"/>
  <c r="D67" i="3"/>
  <c r="D68" i="3"/>
  <c r="D69" i="3"/>
  <c r="D70" i="3"/>
  <c r="E8" i="4"/>
  <c r="J16" i="14" l="1"/>
  <c r="J17" i="14"/>
  <c r="J18" i="14"/>
  <c r="J19" i="14"/>
  <c r="J20" i="14"/>
  <c r="J21" i="14"/>
  <c r="B17" i="10"/>
  <c r="C17" i="10"/>
  <c r="D17" i="10"/>
  <c r="E17" i="10"/>
  <c r="F17" i="10"/>
  <c r="G17" i="10"/>
  <c r="H17" i="10"/>
  <c r="I17" i="10"/>
  <c r="J17" i="10"/>
  <c r="K17" i="10"/>
  <c r="L17" i="10"/>
  <c r="M17" i="10"/>
  <c r="B18" i="10"/>
  <c r="C18" i="10"/>
  <c r="D18" i="10"/>
  <c r="E18" i="10"/>
  <c r="F18" i="10"/>
  <c r="G18" i="10"/>
  <c r="H18" i="10"/>
  <c r="I18" i="10"/>
  <c r="J18" i="10"/>
  <c r="K18" i="10"/>
  <c r="L18" i="10"/>
  <c r="M18" i="10"/>
  <c r="B19" i="10"/>
  <c r="C19" i="10"/>
  <c r="D19" i="10"/>
  <c r="E19" i="10"/>
  <c r="F19" i="10"/>
  <c r="G19" i="10"/>
  <c r="H19" i="10"/>
  <c r="I19" i="10"/>
  <c r="J19" i="10"/>
  <c r="K19" i="10"/>
  <c r="L19" i="10"/>
  <c r="M19" i="10"/>
  <c r="B20" i="10"/>
  <c r="C20" i="10"/>
  <c r="D20" i="10"/>
  <c r="E20" i="10"/>
  <c r="F20" i="10"/>
  <c r="G20" i="10"/>
  <c r="H20" i="10"/>
  <c r="I20" i="10"/>
  <c r="J20" i="10"/>
  <c r="K20" i="10"/>
  <c r="L20" i="10"/>
  <c r="M20" i="10"/>
  <c r="B21" i="10"/>
  <c r="C21" i="10"/>
  <c r="D21" i="10"/>
  <c r="E21" i="10"/>
  <c r="F21" i="10"/>
  <c r="G21" i="10"/>
  <c r="H21" i="10"/>
  <c r="I21" i="10"/>
  <c r="J21" i="10"/>
  <c r="K21" i="10"/>
  <c r="L21" i="10"/>
  <c r="M21" i="10"/>
  <c r="G8" i="7" l="1"/>
  <c r="I8" i="7"/>
  <c r="G9" i="7"/>
  <c r="I9" i="7" s="1"/>
  <c r="G10" i="7"/>
  <c r="I10" i="7"/>
  <c r="G11" i="7"/>
  <c r="I11" i="7"/>
  <c r="G12" i="7"/>
  <c r="I12" i="7" s="1"/>
  <c r="G13" i="7"/>
  <c r="I13" i="7" s="1"/>
  <c r="G14" i="7"/>
  <c r="I14" i="7" s="1"/>
  <c r="G15" i="7"/>
  <c r="I15" i="7"/>
  <c r="G16" i="7"/>
  <c r="I16" i="7"/>
  <c r="G17" i="7"/>
  <c r="I17" i="7" s="1"/>
  <c r="G18" i="7"/>
  <c r="I18" i="7"/>
  <c r="B19" i="7"/>
  <c r="C19" i="7"/>
  <c r="D19" i="7"/>
  <c r="E19" i="7"/>
  <c r="F19" i="7"/>
  <c r="D22" i="7"/>
  <c r="D5" i="5"/>
  <c r="E5" i="5"/>
  <c r="A9" i="4"/>
  <c r="B9" i="4"/>
  <c r="C9" i="4"/>
  <c r="A12" i="4"/>
  <c r="C12" i="4"/>
  <c r="E12" i="4"/>
  <c r="G19" i="7" l="1"/>
  <c r="I20" i="7"/>
  <c r="I19" i="7"/>
</calcChain>
</file>

<file path=xl/sharedStrings.xml><?xml version="1.0" encoding="utf-8"?>
<sst xmlns="http://schemas.openxmlformats.org/spreadsheetml/2006/main" count="1105" uniqueCount="202">
  <si>
    <t>Sale</t>
  </si>
  <si>
    <t>food</t>
  </si>
  <si>
    <t>seafood</t>
  </si>
  <si>
    <t>soups</t>
  </si>
  <si>
    <t>cereals</t>
  </si>
  <si>
    <t>stews</t>
  </si>
  <si>
    <t>sandwiches</t>
  </si>
  <si>
    <t>noodles</t>
  </si>
  <si>
    <t>desserts</t>
  </si>
  <si>
    <t>pasta</t>
  </si>
  <si>
    <t>salads</t>
  </si>
  <si>
    <t>Dates</t>
  </si>
  <si>
    <t>Text</t>
  </si>
  <si>
    <t xml:space="preserve"> </t>
  </si>
  <si>
    <t>Basic Arithmetic</t>
  </si>
  <si>
    <t>Sample data:</t>
  </si>
  <si>
    <t>Formulas - simple calculations</t>
  </si>
  <si>
    <t>Monday</t>
  </si>
  <si>
    <t>Days</t>
  </si>
  <si>
    <t>Absolute</t>
  </si>
  <si>
    <t>Relative</t>
  </si>
  <si>
    <t>Thing 3</t>
  </si>
  <si>
    <t>Thing 2</t>
  </si>
  <si>
    <t>Thing 1</t>
  </si>
  <si>
    <t>Count of employees:</t>
  </si>
  <si>
    <t>Avg Wage:</t>
  </si>
  <si>
    <t>Tot Wage:</t>
  </si>
  <si>
    <t xml:space="preserve"> hours:</t>
  </si>
  <si>
    <t>Quirinus</t>
  </si>
  <si>
    <t>Lavender</t>
  </si>
  <si>
    <t>Sirius</t>
  </si>
  <si>
    <t>Katie</t>
  </si>
  <si>
    <t>Newt</t>
  </si>
  <si>
    <t>Bellatrix</t>
  </si>
  <si>
    <t>Dobby</t>
  </si>
  <si>
    <t>Draco</t>
  </si>
  <si>
    <t>Ron</t>
  </si>
  <si>
    <t>Hermoine</t>
  </si>
  <si>
    <t>Harry</t>
  </si>
  <si>
    <t>Pay</t>
  </si>
  <si>
    <t>Wage</t>
  </si>
  <si>
    <t>Tot Hours</t>
  </si>
  <si>
    <t>Fri</t>
  </si>
  <si>
    <t>Thu</t>
  </si>
  <si>
    <t>Wed</t>
  </si>
  <si>
    <t>Tue</t>
  </si>
  <si>
    <t>Mon</t>
  </si>
  <si>
    <t>Name</t>
  </si>
  <si>
    <t>Put it together</t>
  </si>
  <si>
    <t>fte hours:</t>
  </si>
  <si>
    <t>My Awesome Report</t>
  </si>
  <si>
    <t>Putting it Together - possible answers</t>
  </si>
  <si>
    <t>CountA:</t>
  </si>
  <si>
    <t>Min:</t>
  </si>
  <si>
    <t>Max:</t>
  </si>
  <si>
    <t>Count:</t>
  </si>
  <si>
    <t>Average:</t>
  </si>
  <si>
    <t>Sum:</t>
  </si>
  <si>
    <t>Functions</t>
  </si>
  <si>
    <t>Median</t>
  </si>
  <si>
    <t>3rd Largest</t>
  </si>
  <si>
    <t>Average</t>
  </si>
  <si>
    <t>Maximum</t>
  </si>
  <si>
    <t>Minimum</t>
  </si>
  <si>
    <t>Dec</t>
  </si>
  <si>
    <t>Nov</t>
  </si>
  <si>
    <t>Oct</t>
  </si>
  <si>
    <t>Sep</t>
  </si>
  <si>
    <t>Aug</t>
  </si>
  <si>
    <t>Jul</t>
  </si>
  <si>
    <t>Jun</t>
  </si>
  <si>
    <t>May</t>
  </si>
  <si>
    <t>Apr</t>
  </si>
  <si>
    <t>Mar</t>
  </si>
  <si>
    <t>Feb</t>
  </si>
  <si>
    <t>Jan</t>
  </si>
  <si>
    <t>Year</t>
  </si>
  <si>
    <t>2005 to 2015</t>
  </si>
  <si>
    <t>Years:</t>
  </si>
  <si>
    <t>Gasoline, all types, per gallon/3.785 liters</t>
  </si>
  <si>
    <t>Item:</t>
  </si>
  <si>
    <t>U.S. city average</t>
  </si>
  <si>
    <t>Area:</t>
  </si>
  <si>
    <t>Consumer Price Index - Average Price Data</t>
  </si>
  <si>
    <t>Press &lt;CNTL ~&gt; to reveal formulas</t>
  </si>
  <si>
    <t>Autofill - Relative vs. Absolute Reference</t>
  </si>
  <si>
    <t>Karen</t>
  </si>
  <si>
    <t>Kerr</t>
  </si>
  <si>
    <t>Cameron</t>
  </si>
  <si>
    <t>Mitchell</t>
  </si>
  <si>
    <t>Lucas</t>
  </si>
  <si>
    <t>Graham</t>
  </si>
  <si>
    <t>Justin</t>
  </si>
  <si>
    <t>Parr</t>
  </si>
  <si>
    <t>Ryan</t>
  </si>
  <si>
    <t>Payne</t>
  </si>
  <si>
    <t>Dan</t>
  </si>
  <si>
    <t>Pullman</t>
  </si>
  <si>
    <t>Carl</t>
  </si>
  <si>
    <t>Burgess</t>
  </si>
  <si>
    <t>Kevin</t>
  </si>
  <si>
    <t>Ellison</t>
  </si>
  <si>
    <t>Wanda</t>
  </si>
  <si>
    <t>Victoria</t>
  </si>
  <si>
    <t>Campbell</t>
  </si>
  <si>
    <t>First</t>
  </si>
  <si>
    <t>Last</t>
  </si>
  <si>
    <t>Autofill Both Names</t>
  </si>
  <si>
    <t>Use &amp; operator</t>
  </si>
  <si>
    <t>Use Concatenate</t>
  </si>
  <si>
    <t>4a</t>
  </si>
  <si>
    <t>4b</t>
  </si>
  <si>
    <t>4c</t>
  </si>
  <si>
    <t>Merge</t>
  </si>
  <si>
    <t>Upper and Lower</t>
  </si>
  <si>
    <t>act</t>
  </si>
  <si>
    <t>milk</t>
  </si>
  <si>
    <t>tasteful</t>
  </si>
  <si>
    <t>scientific</t>
  </si>
  <si>
    <t>omniscient</t>
  </si>
  <si>
    <t>Wind</t>
  </si>
  <si>
    <t>crOw</t>
  </si>
  <si>
    <t>suBtract</t>
  </si>
  <si>
    <t>oppresS</t>
  </si>
  <si>
    <t>Petite</t>
  </si>
  <si>
    <t>OrAngE</t>
  </si>
  <si>
    <t>SPEAK</t>
  </si>
  <si>
    <t>4d</t>
  </si>
  <si>
    <t>use =UPPER</t>
  </si>
  <si>
    <t>use =LOWER</t>
  </si>
  <si>
    <t>4e</t>
  </si>
  <si>
    <t>4f</t>
  </si>
  <si>
    <t>use =PROPER</t>
  </si>
  <si>
    <t>modern</t>
  </si>
  <si>
    <t>happy</t>
  </si>
  <si>
    <t>rattle</t>
  </si>
  <si>
    <t>purple</t>
  </si>
  <si>
    <t>confine</t>
  </si>
  <si>
    <t>ancient</t>
  </si>
  <si>
    <t>know</t>
  </si>
  <si>
    <t>spectacular</t>
  </si>
  <si>
    <t>inlay</t>
  </si>
  <si>
    <t>trust</t>
  </si>
  <si>
    <t>undesirable</t>
  </si>
  <si>
    <t>detail</t>
  </si>
  <si>
    <t>literate</t>
  </si>
  <si>
    <t>consider</t>
  </si>
  <si>
    <t>Misc fun</t>
  </si>
  <si>
    <t>4g</t>
  </si>
  <si>
    <t>4h</t>
  </si>
  <si>
    <t>4i</t>
  </si>
  <si>
    <t>use =LEN</t>
  </si>
  <si>
    <t>use =LEFT</t>
  </si>
  <si>
    <t>use =RIGHT</t>
  </si>
  <si>
    <t>Clean up</t>
  </si>
  <si>
    <t>nondescript</t>
  </si>
  <si>
    <t>4j</t>
  </si>
  <si>
    <t>use =TRIM</t>
  </si>
  <si>
    <t xml:space="preserve">    dance</t>
  </si>
  <si>
    <t>fun   ny</t>
  </si>
  <si>
    <t xml:space="preserve"> mature</t>
  </si>
  <si>
    <t xml:space="preserve">     return the book</t>
  </si>
  <si>
    <t xml:space="preserve"> point         toes</t>
  </si>
  <si>
    <t>4k</t>
  </si>
  <si>
    <t>use =SUBSTITUTE</t>
  </si>
  <si>
    <t>5a</t>
  </si>
  <si>
    <t>5b</t>
  </si>
  <si>
    <t>5c</t>
  </si>
  <si>
    <t>get month</t>
  </si>
  <si>
    <t>get date</t>
  </si>
  <si>
    <t>get year</t>
  </si>
  <si>
    <t>Parse date</t>
  </si>
  <si>
    <t>More info</t>
  </si>
  <si>
    <t>use =WEEKDAY</t>
  </si>
  <si>
    <t>5d</t>
  </si>
  <si>
    <t>5e</t>
  </si>
  <si>
    <t>5f</t>
  </si>
  <si>
    <t>use =WEEKNUM</t>
  </si>
  <si>
    <t>use =NETWORKDAYS</t>
  </si>
  <si>
    <t>5g</t>
  </si>
  <si>
    <t>5h</t>
  </si>
  <si>
    <t>5i</t>
  </si>
  <si>
    <t>use =TEXT</t>
  </si>
  <si>
    <t xml:space="preserve">use =DAYS </t>
  </si>
  <si>
    <t>Add days to the date</t>
  </si>
  <si>
    <t>Sales Date</t>
  </si>
  <si>
    <t>pizza</t>
  </si>
  <si>
    <t>DOW</t>
  </si>
  <si>
    <t>Sun</t>
  </si>
  <si>
    <t>Sat</t>
  </si>
  <si>
    <t>tot sales</t>
  </si>
  <si>
    <t>Examples of SUMIF and COUNTIF</t>
  </si>
  <si>
    <t>tot count</t>
  </si>
  <si>
    <t>Sumif</t>
  </si>
  <si>
    <t>Countif</t>
  </si>
  <si>
    <t>IF</t>
  </si>
  <si>
    <t>If, IfError</t>
  </si>
  <si>
    <t>sample data</t>
  </si>
  <si>
    <t>IFERROR</t>
  </si>
  <si>
    <t>Everyone gets a raise:</t>
  </si>
  <si>
    <t>raise</t>
  </si>
  <si>
    <t>total money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</si>
</sst>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quot;$&quot;#,##0.00"/>
    <numFmt numFmtId="165" formatCode="m/d/yy;@"/>
    <numFmt numFmtId="166" formatCode="#0.000"/>
    <numFmt numFmtId="167" formatCode="ddd"/>
  </numFmts>
  <fonts count="29" x14ac:knownFonts="1">
    <font>
      <sz val="11"/>
      <color indexed="8"/>
      <name val="Calibri"/>
    </font>
    <font>
      <sz val="11"/>
      <color theme="1"/>
      <name val="Century Gothic"/>
      <family val="2"/>
      <scheme val="minor"/>
    </font>
    <font>
      <sz val="11"/>
      <color theme="1"/>
      <name val="Century Gothic"/>
      <family val="2"/>
      <scheme val="minor"/>
    </font>
    <font>
      <sz val="11"/>
      <color theme="1"/>
      <name val="Century Gothic"/>
      <family val="2"/>
      <scheme val="minor"/>
    </font>
    <font>
      <sz val="11"/>
      <color rgb="FFFF0000"/>
      <name val="Century Gothic"/>
      <family val="2"/>
      <scheme val="minor"/>
    </font>
    <font>
      <b/>
      <sz val="11"/>
      <color theme="1"/>
      <name val="Century Gothic"/>
      <family val="2"/>
      <scheme val="minor"/>
    </font>
    <font>
      <sz val="11"/>
      <color theme="0"/>
      <name val="Century Gothic"/>
      <family val="2"/>
      <scheme val="minor"/>
    </font>
    <font>
      <b/>
      <sz val="28"/>
      <color theme="0"/>
      <name val="Century Gothic"/>
      <family val="2"/>
      <scheme val="minor"/>
    </font>
    <font>
      <sz val="28"/>
      <color theme="0"/>
      <name val="Century Gothic"/>
      <family val="2"/>
      <scheme val="minor"/>
    </font>
    <font>
      <sz val="9"/>
      <color theme="1"/>
      <name val="Century Gothic"/>
      <family val="2"/>
      <scheme val="minor"/>
    </font>
    <font>
      <sz val="8"/>
      <color theme="1"/>
      <name val="Century Gothic"/>
      <family val="2"/>
      <scheme val="minor"/>
    </font>
    <font>
      <sz val="11"/>
      <name val="Century Gothic"/>
      <family val="2"/>
      <scheme val="minor"/>
    </font>
    <font>
      <b/>
      <sz val="11"/>
      <name val="Century Gothic"/>
      <family val="2"/>
      <scheme val="minor"/>
    </font>
    <font>
      <sz val="11"/>
      <color indexed="8"/>
      <name val="Century Gothic"/>
      <family val="2"/>
      <scheme val="minor"/>
    </font>
    <font>
      <sz val="10"/>
      <color indexed="8"/>
      <name val="Arial"/>
      <family val="2"/>
    </font>
    <font>
      <b/>
      <sz val="10"/>
      <color indexed="8"/>
      <name val="Arial"/>
      <family val="2"/>
    </font>
    <font>
      <b/>
      <sz val="12"/>
      <color indexed="8"/>
      <name val="Arial"/>
      <family val="2"/>
    </font>
    <font>
      <sz val="11"/>
      <color rgb="FFC00000"/>
      <name val="Century Gothic"/>
      <family val="2"/>
      <scheme val="minor"/>
    </font>
    <font>
      <sz val="11"/>
      <color rgb="FF000000"/>
      <name val="Century Gothic"/>
      <family val="2"/>
    </font>
    <font>
      <sz val="11"/>
      <color indexed="8"/>
      <name val="Calibri"/>
      <family val="2"/>
    </font>
    <font>
      <sz val="11"/>
      <color rgb="FF000000"/>
      <name val="Courier New"/>
      <family val="3"/>
    </font>
    <font>
      <sz val="16"/>
      <color theme="1"/>
      <name val="Century Gothic"/>
      <family val="2"/>
      <scheme val="minor"/>
    </font>
    <font>
      <b/>
      <sz val="16"/>
      <color theme="1"/>
      <name val="Century Gothic"/>
      <family val="2"/>
      <scheme val="minor"/>
    </font>
    <font>
      <sz val="8"/>
      <color rgb="FF000000"/>
      <name val="Tahoma"/>
      <family val="2"/>
    </font>
    <font>
      <b/>
      <sz val="11"/>
      <name val="Calibri"/>
      <family val="2"/>
    </font>
    <font>
      <sz val="11"/>
      <name val="Calibri"/>
      <family val="2"/>
    </font>
    <font>
      <b/>
      <sz val="18"/>
      <color theme="1"/>
      <name val="Century Gothic"/>
      <family val="2"/>
      <scheme val="minor"/>
    </font>
    <font>
      <b/>
      <sz val="26"/>
      <color theme="0"/>
      <name val="Century Gothic"/>
      <family val="2"/>
      <scheme val="minor"/>
    </font>
    <font>
      <sz val="26"/>
      <color theme="0"/>
      <name val="Century Gothic"/>
      <family val="2"/>
      <scheme val="minor"/>
    </font>
  </fonts>
  <fills count="5">
    <fill>
      <patternFill patternType="none"/>
    </fill>
    <fill>
      <patternFill patternType="gray125"/>
    </fill>
    <fill>
      <patternFill patternType="solid">
        <fgColor rgb="FF008080"/>
        <bgColor indexed="64"/>
      </patternFill>
    </fill>
    <fill>
      <patternFill patternType="solid">
        <fgColor rgb="FFFFFF00"/>
        <bgColor indexed="64"/>
      </patternFill>
    </fill>
    <fill>
      <patternFill patternType="solid">
        <fgColor theme="6" tint="0.79998168889431442"/>
        <bgColor indexed="64"/>
      </patternFill>
    </fill>
  </fills>
  <borders count="1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thick">
        <color auto="1"/>
      </bottom>
      <diagonal/>
    </border>
  </borders>
  <cellStyleXfs count="4">
    <xf numFmtId="0" fontId="0" fillId="0" borderId="0" applyFill="0" applyProtection="0"/>
    <xf numFmtId="0" fontId="3" fillId="0" borderId="0"/>
    <xf numFmtId="44" fontId="3" fillId="0" borderId="0" applyFont="0" applyFill="0" applyBorder="0" applyAlignment="0" applyProtection="0"/>
    <xf numFmtId="0" fontId="13" fillId="0" borderId="0"/>
  </cellStyleXfs>
  <cellXfs count="87">
    <xf numFmtId="0" fontId="0" fillId="0" borderId="0" xfId="0" applyFill="1" applyProtection="1"/>
    <xf numFmtId="164" fontId="0" fillId="0" borderId="0" xfId="0" applyNumberFormat="1" applyFill="1" applyProtection="1"/>
    <xf numFmtId="0" fontId="3" fillId="0" borderId="0" xfId="1"/>
    <xf numFmtId="14" fontId="3" fillId="0" borderId="0" xfId="1" applyNumberFormat="1"/>
    <xf numFmtId="0" fontId="9" fillId="0" borderId="0" xfId="1" applyFont="1"/>
    <xf numFmtId="0" fontId="3" fillId="0" borderId="0" xfId="1" applyAlignment="1">
      <alignment horizontal="center"/>
    </xf>
    <xf numFmtId="0" fontId="10" fillId="0" borderId="0" xfId="1" applyFont="1" applyAlignment="1">
      <alignment horizontal="center"/>
    </xf>
    <xf numFmtId="0" fontId="5" fillId="0" borderId="0" xfId="1" applyFont="1"/>
    <xf numFmtId="0" fontId="3" fillId="0" borderId="0" xfId="1" applyBorder="1"/>
    <xf numFmtId="0" fontId="3" fillId="0" borderId="1" xfId="1" applyBorder="1"/>
    <xf numFmtId="0" fontId="3" fillId="0" borderId="2" xfId="1" applyBorder="1"/>
    <xf numFmtId="0" fontId="3" fillId="0" borderId="3" xfId="1" applyBorder="1"/>
    <xf numFmtId="0" fontId="3" fillId="0" borderId="4" xfId="1" applyBorder="1"/>
    <xf numFmtId="0" fontId="3" fillId="0" borderId="5" xfId="1" applyBorder="1"/>
    <xf numFmtId="0" fontId="3" fillId="0" borderId="6" xfId="1" applyBorder="1"/>
    <xf numFmtId="0" fontId="3" fillId="0" borderId="7" xfId="1" applyBorder="1"/>
    <xf numFmtId="0" fontId="11" fillId="0" borderId="0" xfId="1" applyFont="1"/>
    <xf numFmtId="0" fontId="12" fillId="0" borderId="0" xfId="1" applyFont="1"/>
    <xf numFmtId="0" fontId="5" fillId="0" borderId="0" xfId="2" applyNumberFormat="1" applyFont="1" applyFill="1" applyBorder="1"/>
    <xf numFmtId="0" fontId="5" fillId="0" borderId="0" xfId="1" applyFont="1" applyAlignment="1">
      <alignment horizontal="right"/>
    </xf>
    <xf numFmtId="0" fontId="5" fillId="0" borderId="0" xfId="2" applyNumberFormat="1" applyFont="1"/>
    <xf numFmtId="0" fontId="5" fillId="0" borderId="9" xfId="1" applyFont="1" applyBorder="1" applyAlignment="1">
      <alignment horizontal="right"/>
    </xf>
    <xf numFmtId="0" fontId="3" fillId="0" borderId="10" xfId="1" applyBorder="1"/>
    <xf numFmtId="0" fontId="3" fillId="0" borderId="11" xfId="1" applyBorder="1"/>
    <xf numFmtId="0" fontId="3" fillId="0" borderId="12" xfId="1" applyBorder="1"/>
    <xf numFmtId="0" fontId="3" fillId="0" borderId="13" xfId="1" applyBorder="1"/>
    <xf numFmtId="0" fontId="3" fillId="0" borderId="14" xfId="1" applyBorder="1"/>
    <xf numFmtId="0" fontId="3" fillId="0" borderId="15" xfId="1" applyBorder="1"/>
    <xf numFmtId="0" fontId="3" fillId="0" borderId="9" xfId="1" applyBorder="1"/>
    <xf numFmtId="0" fontId="3" fillId="0" borderId="16" xfId="1" applyBorder="1"/>
    <xf numFmtId="165" fontId="5" fillId="0" borderId="0" xfId="1" applyNumberFormat="1" applyFont="1"/>
    <xf numFmtId="44" fontId="5" fillId="0" borderId="0" xfId="2" applyFont="1" applyFill="1" applyBorder="1"/>
    <xf numFmtId="0" fontId="3" fillId="0" borderId="0" xfId="1" applyAlignment="1">
      <alignment horizontal="right"/>
    </xf>
    <xf numFmtId="44" fontId="5" fillId="0" borderId="0" xfId="2" applyFont="1"/>
    <xf numFmtId="0" fontId="8" fillId="0" borderId="0" xfId="1" applyFont="1" applyFill="1" applyAlignment="1">
      <alignment vertical="center"/>
    </xf>
    <xf numFmtId="0" fontId="13" fillId="0" borderId="0" xfId="3"/>
    <xf numFmtId="166" fontId="14" fillId="0" borderId="0" xfId="3" applyNumberFormat="1" applyFont="1" applyFill="1" applyAlignment="1">
      <alignment horizontal="right"/>
    </xf>
    <xf numFmtId="0" fontId="15" fillId="0" borderId="0" xfId="3" applyFont="1" applyFill="1" applyAlignment="1">
      <alignment horizontal="left"/>
    </xf>
    <xf numFmtId="0" fontId="15" fillId="0" borderId="17" xfId="3" applyFont="1" applyFill="1" applyBorder="1" applyAlignment="1">
      <alignment horizontal="center" wrapText="1"/>
    </xf>
    <xf numFmtId="0" fontId="15" fillId="0" borderId="0" xfId="3" applyFont="1" applyFill="1" applyAlignment="1">
      <alignment horizontal="left" vertical="top" wrapText="1"/>
    </xf>
    <xf numFmtId="0" fontId="4" fillId="3" borderId="0" xfId="3" applyFont="1" applyFill="1"/>
    <xf numFmtId="166" fontId="17" fillId="0" borderId="0" xfId="3" applyNumberFormat="1" applyFont="1"/>
    <xf numFmtId="0" fontId="17" fillId="0" borderId="0" xfId="3" applyFont="1"/>
    <xf numFmtId="0" fontId="2" fillId="0" borderId="0" xfId="1" applyFont="1"/>
    <xf numFmtId="0" fontId="18" fillId="0" borderId="0" xfId="0" applyFont="1" applyFill="1" applyProtection="1"/>
    <xf numFmtId="0" fontId="20" fillId="0" borderId="0" xfId="0" applyFont="1" applyFill="1" applyProtection="1"/>
    <xf numFmtId="14" fontId="0" fillId="0" borderId="0" xfId="0" applyNumberFormat="1" applyFill="1" applyProtection="1"/>
    <xf numFmtId="14" fontId="23" fillId="0" borderId="0" xfId="0" applyNumberFormat="1" applyFont="1" applyFill="1" applyProtection="1"/>
    <xf numFmtId="167" fontId="20" fillId="0" borderId="0" xfId="0" applyNumberFormat="1" applyFont="1" applyFill="1" applyProtection="1"/>
    <xf numFmtId="14" fontId="20" fillId="0" borderId="0" xfId="0" applyNumberFormat="1" applyFont="1" applyFill="1" applyProtection="1"/>
    <xf numFmtId="0" fontId="24" fillId="0" borderId="0" xfId="0" applyFont="1"/>
    <xf numFmtId="164" fontId="24" fillId="0" borderId="0" xfId="0" applyNumberFormat="1" applyFont="1"/>
    <xf numFmtId="0" fontId="0" fillId="0" borderId="0" xfId="0" applyFont="1" applyAlignment="1"/>
    <xf numFmtId="164" fontId="25" fillId="0" borderId="0" xfId="0" applyNumberFormat="1" applyFont="1"/>
    <xf numFmtId="0" fontId="25" fillId="0" borderId="0" xfId="0" applyFont="1" applyAlignment="1"/>
    <xf numFmtId="0" fontId="19" fillId="0" borderId="0" xfId="0" applyFont="1" applyFill="1" applyProtection="1"/>
    <xf numFmtId="0" fontId="19" fillId="0" borderId="0" xfId="0" applyFont="1" applyFill="1" applyAlignment="1" applyProtection="1">
      <alignment horizontal="right"/>
    </xf>
    <xf numFmtId="0" fontId="0" fillId="0" borderId="0" xfId="0" applyFill="1" applyAlignment="1" applyProtection="1">
      <alignment horizontal="left"/>
    </xf>
    <xf numFmtId="14" fontId="24" fillId="0" borderId="0" xfId="0" applyNumberFormat="1" applyFont="1" applyFill="1" applyProtection="1"/>
    <xf numFmtId="0" fontId="25" fillId="0" borderId="0" xfId="0" applyFont="1" applyFill="1" applyProtection="1"/>
    <xf numFmtId="0" fontId="2" fillId="0" borderId="0" xfId="1" applyFont="1" applyAlignment="1">
      <alignment horizontal="right"/>
    </xf>
    <xf numFmtId="0" fontId="9" fillId="0" borderId="0" xfId="1" applyFont="1" applyAlignment="1">
      <alignment horizontal="right"/>
    </xf>
    <xf numFmtId="0" fontId="3" fillId="0" borderId="8" xfId="1" applyBorder="1" applyAlignment="1">
      <alignment horizontal="center"/>
    </xf>
    <xf numFmtId="0" fontId="3" fillId="0" borderId="7" xfId="1" applyBorder="1" applyAlignment="1">
      <alignment horizontal="center"/>
    </xf>
    <xf numFmtId="0" fontId="7" fillId="2" borderId="0" xfId="1" applyFont="1" applyFill="1" applyAlignment="1">
      <alignment vertical="center"/>
    </xf>
    <xf numFmtId="0" fontId="8" fillId="2" borderId="0" xfId="1" applyFont="1" applyFill="1" applyAlignment="1">
      <alignment vertical="center"/>
    </xf>
    <xf numFmtId="0" fontId="3" fillId="2" borderId="0" xfId="1" applyFill="1" applyAlignment="1">
      <alignment vertical="center"/>
    </xf>
    <xf numFmtId="0" fontId="16" fillId="0" borderId="0" xfId="3" applyFont="1" applyFill="1" applyAlignment="1">
      <alignment horizontal="left"/>
    </xf>
    <xf numFmtId="0" fontId="13" fillId="0" borderId="0" xfId="3"/>
    <xf numFmtId="0" fontId="14" fillId="0" borderId="0" xfId="3" applyFont="1" applyFill="1" applyAlignment="1">
      <alignment horizontal="left" vertical="top" wrapText="1"/>
    </xf>
    <xf numFmtId="0" fontId="14" fillId="0" borderId="0" xfId="3" applyFont="1" applyFill="1" applyAlignment="1">
      <alignment horizontal="left"/>
    </xf>
    <xf numFmtId="0" fontId="13" fillId="0" borderId="0" xfId="3" applyAlignment="1">
      <alignment horizontal="center"/>
    </xf>
    <xf numFmtId="0" fontId="22" fillId="0" borderId="0" xfId="1" applyFont="1" applyAlignment="1">
      <alignment horizontal="center" vertical="center"/>
    </xf>
    <xf numFmtId="0" fontId="21" fillId="0" borderId="0" xfId="1" applyFont="1" applyAlignment="1">
      <alignment horizontal="center" vertical="center"/>
    </xf>
    <xf numFmtId="0" fontId="26" fillId="0" borderId="0" xfId="1" applyFont="1" applyAlignment="1">
      <alignment horizontal="center"/>
    </xf>
    <xf numFmtId="0" fontId="3" fillId="0" borderId="0" xfId="1" applyAlignment="1">
      <alignment horizontal="center"/>
    </xf>
    <xf numFmtId="0" fontId="6" fillId="2" borderId="0" xfId="1" applyFont="1" applyFill="1" applyAlignment="1">
      <alignment vertical="center"/>
    </xf>
    <xf numFmtId="0" fontId="19" fillId="0" borderId="0" xfId="0" applyFont="1" applyFill="1" applyAlignment="1" applyProtection="1">
      <alignment horizontal="center"/>
    </xf>
    <xf numFmtId="0" fontId="0" fillId="0" borderId="0" xfId="0" applyFill="1" applyAlignment="1" applyProtection="1">
      <alignment horizontal="center"/>
    </xf>
    <xf numFmtId="0" fontId="12" fillId="3" borderId="0" xfId="1" applyFont="1" applyFill="1"/>
    <xf numFmtId="0" fontId="11" fillId="4" borderId="0" xfId="1" applyFont="1" applyFill="1"/>
    <xf numFmtId="0" fontId="21" fillId="3" borderId="0" xfId="1" applyFont="1" applyFill="1" applyAlignment="1">
      <alignment horizontal="center"/>
    </xf>
    <xf numFmtId="0" fontId="27" fillId="2" borderId="0" xfId="1" applyFont="1" applyFill="1" applyAlignment="1">
      <alignment vertical="center"/>
    </xf>
    <xf numFmtId="0" fontId="28" fillId="2" borderId="0" xfId="1" applyFont="1" applyFill="1" applyAlignment="1">
      <alignment vertical="center"/>
    </xf>
    <xf numFmtId="0" fontId="1" fillId="0" borderId="0" xfId="1" applyFont="1" applyAlignment="1">
      <alignment horizontal="center"/>
    </xf>
    <xf numFmtId="9" fontId="3" fillId="0" borderId="0" xfId="1" applyNumberFormat="1"/>
    <xf numFmtId="44" fontId="3" fillId="0" borderId="0" xfId="1" applyNumberFormat="1"/>
  </cellXfs>
  <cellStyles count="4">
    <cellStyle name="Currency 2" xfId="2"/>
    <cellStyle name="Normal" xfId="0" builtinId="0"/>
    <cellStyle name="Normal 2" xfId="1"/>
    <cellStyle name="Normal 3" xfId="3"/>
  </cellStyles>
  <dxfs count="3">
    <dxf>
      <numFmt numFmtId="19" formatCode="m/d/yyyy"/>
      <fill>
        <patternFill patternType="none">
          <fgColor indexed="64"/>
          <bgColor indexed="65"/>
        </patternFill>
      </fill>
      <protection locked="1" hidden="0"/>
    </dxf>
    <dxf>
      <numFmt numFmtId="19" formatCode="m/d/yyyy"/>
      <fill>
        <patternFill patternType="none">
          <fgColor indexed="64"/>
          <bgColor indexed="65"/>
        </patternFill>
      </fill>
      <protection locked="1" hidden="0"/>
    </dxf>
    <dxf>
      <numFmt numFmtId="164" formatCode="&quot;$&quot;#,##0.00"/>
      <fill>
        <patternFill patternType="none">
          <fgColor indexed="64"/>
          <bgColor indexed="65"/>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7</xdr:col>
      <xdr:colOff>28575</xdr:colOff>
      <xdr:row>3</xdr:row>
      <xdr:rowOff>142875</xdr:rowOff>
    </xdr:from>
    <xdr:to>
      <xdr:col>13</xdr:col>
      <xdr:colOff>632161</xdr:colOff>
      <xdr:row>11</xdr:row>
      <xdr:rowOff>57150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829175" y="771525"/>
          <a:ext cx="4718386" cy="1590675"/>
        </a:xfrm>
        <a:prstGeom prst="rect">
          <a:avLst/>
        </a:prstGeom>
        <a:solidFill>
          <a:schemeClr val="accent1">
            <a:lumMod val="20000"/>
            <a:lumOff val="80000"/>
          </a:schemeClr>
        </a:solidFill>
        <a:ln w="9525" cmpd="sng">
          <a:solidFill>
            <a:srgbClr val="00808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Formulas </a:t>
          </a:r>
        </a:p>
        <a:p>
          <a:r>
            <a:rPr lang="en-US" sz="1100"/>
            <a:t>- anything</a:t>
          </a:r>
          <a:r>
            <a:rPr lang="en-US" sz="1100" baseline="0"/>
            <a:t> that begins with an equal sign is a formula.</a:t>
          </a:r>
        </a:p>
        <a:p>
          <a:pPr marL="0" marR="0" lvl="0" indent="0" defTabSz="914400" eaLnBrk="1" fontAlgn="auto" latinLnBrk="0" hangingPunct="1">
            <a:lnSpc>
              <a:spcPct val="100000"/>
            </a:lnSpc>
            <a:spcBef>
              <a:spcPts val="0"/>
            </a:spcBef>
            <a:spcAft>
              <a:spcPts val="0"/>
            </a:spcAft>
            <a:buClrTx/>
            <a:buSzTx/>
            <a:buFontTx/>
            <a:buNone/>
            <a:tabLst/>
            <a:defRPr/>
          </a:pPr>
          <a:r>
            <a:rPr lang="en-US" sz="1100"/>
            <a:t>- Mathematical operators: ( ) </a:t>
          </a:r>
          <a:r>
            <a:rPr lang="en-US" sz="1100">
              <a:solidFill>
                <a:schemeClr val="dk1"/>
              </a:solidFill>
              <a:effectLst/>
              <a:latin typeface="+mn-lt"/>
              <a:ea typeface="+mn-ea"/>
              <a:cs typeface="+mn-cs"/>
            </a:rPr>
            <a:t>^ </a:t>
          </a:r>
          <a:r>
            <a:rPr lang="en-US" sz="1100"/>
            <a:t> * / </a:t>
          </a:r>
          <a:r>
            <a:rPr lang="en-US" sz="1100">
              <a:solidFill>
                <a:schemeClr val="dk1"/>
              </a:solidFill>
              <a:effectLst/>
              <a:latin typeface="+mn-lt"/>
              <a:ea typeface="+mn-ea"/>
              <a:cs typeface="+mn-cs"/>
            </a:rPr>
            <a:t>+ -</a:t>
          </a:r>
          <a:r>
            <a:rPr lang="en-US" sz="1100"/>
            <a:t> </a:t>
          </a:r>
        </a:p>
        <a:p>
          <a:r>
            <a:rPr lang="en-US" sz="1100"/>
            <a:t>- operands</a:t>
          </a:r>
          <a:r>
            <a:rPr lang="en-US" sz="1100" baseline="0"/>
            <a:t> can be numbers, cell addresses, or a mix of both.</a:t>
          </a:r>
          <a:endParaRPr lang="en-US" sz="1100"/>
        </a:p>
        <a:p>
          <a:r>
            <a:rPr lang="en-US" sz="1100"/>
            <a:t>- use</a:t>
          </a:r>
          <a:r>
            <a:rPr lang="en-US" sz="1100" baseline="0"/>
            <a:t> the Formulas tab for more options.</a:t>
          </a:r>
        </a:p>
        <a:p>
          <a:endParaRPr lang="en-US" sz="1100" baseline="0"/>
        </a:p>
        <a:p>
          <a:r>
            <a:rPr lang="en-US" sz="1100" baseline="0"/>
            <a:t>- Formulas &gt; Show Formulas  - or - </a:t>
          </a:r>
          <a:r>
            <a:rPr lang="en-US" sz="1100" b="1" baseline="0"/>
            <a:t>&lt;Ctrl `&gt;  </a:t>
          </a:r>
          <a:r>
            <a:rPr lang="en-US" sz="1100" baseline="0"/>
            <a:t>to display all the formulas in the worksheet.  Toggle again to show calculated fields.</a:t>
          </a:r>
          <a:endParaRPr lang="en-US" sz="1100"/>
        </a:p>
        <a:p>
          <a:endParaRPr lang="en-US" sz="1100"/>
        </a:p>
        <a:p>
          <a:endParaRPr lang="en-US" sz="1100"/>
        </a:p>
        <a:p>
          <a:endParaRPr lang="en-US" sz="1100"/>
        </a:p>
      </xdr:txBody>
    </xdr:sp>
    <xdr:clientData/>
  </xdr:twoCellAnchor>
  <xdr:twoCellAnchor>
    <xdr:from>
      <xdr:col>0</xdr:col>
      <xdr:colOff>78207</xdr:colOff>
      <xdr:row>13</xdr:row>
      <xdr:rowOff>5014</xdr:rowOff>
    </xdr:from>
    <xdr:to>
      <xdr:col>3</xdr:col>
      <xdr:colOff>288758</xdr:colOff>
      <xdr:row>20</xdr:row>
      <xdr:rowOff>200025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8207" y="2729164"/>
          <a:ext cx="2267951" cy="166186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Exercise</a:t>
          </a:r>
          <a:r>
            <a:rPr lang="en-US" sz="1100" baseline="0">
              <a:solidFill>
                <a:schemeClr val="accent1"/>
              </a:solidFill>
            </a:rPr>
            <a:t> 1:</a:t>
          </a:r>
          <a:endParaRPr lang="en-US" sz="1100">
            <a:solidFill>
              <a:schemeClr val="accent1"/>
            </a:solidFill>
          </a:endParaRPr>
        </a:p>
        <a:p>
          <a:r>
            <a:rPr lang="en-US" sz="1100"/>
            <a:t>In</a:t>
          </a:r>
          <a:r>
            <a:rPr lang="en-US" sz="1100" baseline="0"/>
            <a:t> cell B10, enter </a:t>
          </a:r>
          <a:r>
            <a:rPr lang="en-US" sz="1100" b="1" baseline="0"/>
            <a:t>=2+3/6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In</a:t>
          </a:r>
          <a:r>
            <a:rPr lang="en-US" sz="1100" baseline="0">
              <a:solidFill>
                <a:schemeClr val="dk1"/>
              </a:solidFill>
              <a:effectLst/>
              <a:latin typeface="+mn-lt"/>
              <a:ea typeface="+mn-ea"/>
              <a:cs typeface="+mn-cs"/>
            </a:rPr>
            <a:t> cell B11, enter </a:t>
          </a:r>
          <a:r>
            <a:rPr lang="en-US" sz="1100" b="1" baseline="0">
              <a:solidFill>
                <a:schemeClr val="dk1"/>
              </a:solidFill>
              <a:effectLst/>
              <a:latin typeface="+mn-lt"/>
              <a:ea typeface="+mn-ea"/>
              <a:cs typeface="+mn-cs"/>
            </a:rPr>
            <a:t>=2+(3/6)</a:t>
          </a:r>
          <a:endParaRPr lang="en-US" sz="1100" b="1" baseline="0"/>
        </a:p>
        <a:p>
          <a:r>
            <a:rPr lang="en-US" sz="1100" baseline="0"/>
            <a:t>In cell B12, enter </a:t>
          </a:r>
          <a:r>
            <a:rPr lang="en-US" sz="1100" b="1" baseline="0"/>
            <a:t>=(2+3)/6</a:t>
          </a:r>
        </a:p>
        <a:p>
          <a:endParaRPr lang="en-US" sz="1100" b="1" baseline="0"/>
        </a:p>
        <a:p>
          <a:r>
            <a:rPr lang="en-US" sz="1100" b="0" baseline="0"/>
            <a:t>B10 and B11 should have the same value.</a:t>
          </a:r>
        </a:p>
        <a:p>
          <a:endParaRPr lang="en-US" sz="1100"/>
        </a:p>
      </xdr:txBody>
    </xdr:sp>
    <xdr:clientData/>
  </xdr:twoCellAnchor>
  <xdr:twoCellAnchor>
    <xdr:from>
      <xdr:col>3</xdr:col>
      <xdr:colOff>371475</xdr:colOff>
      <xdr:row>13</xdr:row>
      <xdr:rowOff>9525</xdr:rowOff>
    </xdr:from>
    <xdr:to>
      <xdr:col>7</xdr:col>
      <xdr:colOff>333375</xdr:colOff>
      <xdr:row>21</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00275" y="2752725"/>
          <a:ext cx="2400300" cy="16668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Excerise 2:</a:t>
          </a:r>
        </a:p>
        <a:p>
          <a:r>
            <a:rPr lang="en-US" sz="1100"/>
            <a:t>B9</a:t>
          </a:r>
          <a:r>
            <a:rPr lang="en-US" sz="1100" baseline="0"/>
            <a:t> ends in a repeating value.  </a:t>
          </a:r>
        </a:p>
        <a:p>
          <a:endParaRPr lang="en-US" sz="1100" baseline="0"/>
        </a:p>
        <a:p>
          <a:r>
            <a:rPr lang="en-US" sz="1100" baseline="0"/>
            <a:t>Another way to format this is to:</a:t>
          </a:r>
        </a:p>
        <a:p>
          <a:r>
            <a:rPr lang="en-US" sz="1100" baseline="0"/>
            <a:t>  &lt;right click&gt; the cell</a:t>
          </a:r>
        </a:p>
        <a:p>
          <a:r>
            <a:rPr lang="en-US" sz="1100" baseline="0"/>
            <a:t>   in the pop-up window, select</a:t>
          </a:r>
        </a:p>
        <a:p>
          <a:r>
            <a:rPr lang="en-US" sz="1100" baseline="0"/>
            <a:t>         Format Cells.</a:t>
          </a:r>
        </a:p>
        <a:p>
          <a:r>
            <a:rPr lang="en-US" sz="1100" baseline="0"/>
            <a:t>    Click Number</a:t>
          </a:r>
        </a:p>
        <a:p>
          <a:r>
            <a:rPr lang="en-US" sz="1100" baseline="0"/>
            <a:t>    Decimal places = 2 </a:t>
          </a:r>
        </a:p>
        <a:p>
          <a:r>
            <a:rPr lang="en-US" sz="1100" baseline="0"/>
            <a:t> </a:t>
          </a:r>
          <a:endParaRPr lang="en-US" sz="1100"/>
        </a:p>
      </xdr:txBody>
    </xdr:sp>
    <xdr:clientData/>
  </xdr:twoCellAnchor>
  <xdr:twoCellAnchor>
    <xdr:from>
      <xdr:col>7</xdr:col>
      <xdr:colOff>466725</xdr:colOff>
      <xdr:row>13</xdr:row>
      <xdr:rowOff>0</xdr:rowOff>
    </xdr:from>
    <xdr:to>
      <xdr:col>11</xdr:col>
      <xdr:colOff>180975</xdr:colOff>
      <xdr:row>20</xdr:row>
      <xdr:rowOff>190500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4733925" y="2743200"/>
          <a:ext cx="2152650" cy="16573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Exercise</a:t>
          </a:r>
          <a:r>
            <a:rPr lang="en-US" sz="1100" baseline="0">
              <a:solidFill>
                <a:schemeClr val="accent1"/>
              </a:solidFill>
            </a:rPr>
            <a:t> 3:</a:t>
          </a:r>
        </a:p>
        <a:p>
          <a:r>
            <a:rPr lang="en-US" sz="1100" baseline="0"/>
            <a:t>press &lt;Ctrl `&gt; to see formulas</a:t>
          </a:r>
        </a:p>
        <a:p>
          <a:r>
            <a:rPr lang="en-US" sz="1100" baseline="0"/>
            <a:t>press &lt;Ctrl `&gt; again to see</a:t>
          </a:r>
        </a:p>
        <a:p>
          <a:r>
            <a:rPr lang="en-US" sz="1100" baseline="0"/>
            <a:t>     data.</a:t>
          </a:r>
        </a:p>
        <a:p>
          <a:endParaRPr lang="en-US" sz="1100" baseline="0"/>
        </a:p>
        <a:p>
          <a:r>
            <a:rPr lang="en-US" sz="1100" baseline="0"/>
            <a:t>Note: the </a:t>
          </a:r>
          <a:r>
            <a:rPr lang="en-US" sz="1100" b="1" baseline="0"/>
            <a:t>`</a:t>
          </a:r>
          <a:r>
            <a:rPr lang="en-US" sz="1100" baseline="0"/>
            <a:t> key is above the Tab key.</a:t>
          </a:r>
          <a:endParaRPr lang="en-US" sz="1100"/>
        </a:p>
      </xdr:txBody>
    </xdr:sp>
    <xdr:clientData/>
  </xdr:twoCellAnchor>
  <xdr:twoCellAnchor>
    <xdr:from>
      <xdr:col>0</xdr:col>
      <xdr:colOff>66676</xdr:colOff>
      <xdr:row>21</xdr:row>
      <xdr:rowOff>104775</xdr:rowOff>
    </xdr:from>
    <xdr:to>
      <xdr:col>3</xdr:col>
      <xdr:colOff>276226</xdr:colOff>
      <xdr:row>27</xdr:row>
      <xdr:rowOff>200025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66676" y="4505325"/>
          <a:ext cx="2266950" cy="13525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Exercise</a:t>
          </a:r>
          <a:r>
            <a:rPr lang="en-US" sz="1100" baseline="0">
              <a:solidFill>
                <a:schemeClr val="accent1"/>
              </a:solidFill>
            </a:rPr>
            <a:t> 4:</a:t>
          </a:r>
        </a:p>
        <a:p>
          <a:r>
            <a:rPr lang="en-US" sz="1100" baseline="0"/>
            <a:t>Divide by 0</a:t>
          </a:r>
        </a:p>
        <a:p>
          <a:endParaRPr lang="en-US" sz="1100" baseline="0"/>
        </a:p>
        <a:p>
          <a:r>
            <a:rPr lang="en-US" sz="1100" baseline="0"/>
            <a:t>in a cell, enter =A5/C6</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result:</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#DIV/0!</a:t>
          </a:r>
          <a:r>
            <a:rPr lang="en-US"/>
            <a:t> and a green triangle in the corner.</a:t>
          </a:r>
          <a:endParaRPr lang="en-US" sz="1100"/>
        </a:p>
      </xdr:txBody>
    </xdr:sp>
    <xdr:clientData/>
  </xdr:twoCellAnchor>
  <xdr:twoCellAnchor>
    <xdr:from>
      <xdr:col>3</xdr:col>
      <xdr:colOff>371474</xdr:colOff>
      <xdr:row>21</xdr:row>
      <xdr:rowOff>114299</xdr:rowOff>
    </xdr:from>
    <xdr:to>
      <xdr:col>11</xdr:col>
      <xdr:colOff>9525</xdr:colOff>
      <xdr:row>32</xdr:row>
      <xdr:rowOff>171450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2428874" y="4514849"/>
          <a:ext cx="5124451" cy="236220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solidFill>
            </a:rPr>
            <a:t>Exercise</a:t>
          </a:r>
          <a:r>
            <a:rPr lang="en-US" sz="1100" baseline="0">
              <a:solidFill>
                <a:schemeClr val="accent1"/>
              </a:solidFill>
            </a:rPr>
            <a:t> 5</a:t>
          </a:r>
          <a:r>
            <a:rPr lang="en-US" sz="1100" baseline="0"/>
            <a:t> - ways to enter formulas.</a:t>
          </a:r>
        </a:p>
        <a:p>
          <a:endParaRPr lang="en-US" sz="1100" baseline="0"/>
        </a:p>
        <a:p>
          <a:r>
            <a:rPr lang="en-US" sz="1100" baseline="0"/>
            <a:t>a) type it in.  Great if you type well.</a:t>
          </a:r>
        </a:p>
        <a:p>
          <a:r>
            <a:rPr lang="en-US" sz="1100" baseline="0"/>
            <a:t>     Click on desired cell.  Type </a:t>
          </a:r>
          <a:r>
            <a:rPr lang="en-US" sz="1100" b="1" baseline="0"/>
            <a:t>=5+3  </a:t>
          </a:r>
          <a:r>
            <a:rPr lang="en-US" sz="1100" baseline="0"/>
            <a:t>and press Enter or Tab.</a:t>
          </a:r>
        </a:p>
        <a:p>
          <a:r>
            <a:rPr lang="en-US" sz="1100" baseline="0"/>
            <a:t>     Notice that as you type, the formula bar is getting filled in.</a:t>
          </a:r>
        </a:p>
        <a:p>
          <a:r>
            <a:rPr lang="en-US" sz="1100" baseline="0"/>
            <a:t>     You can enter / update a formula in either the cell or the formula bar.</a:t>
          </a:r>
        </a:p>
        <a:p>
          <a:r>
            <a:rPr lang="en-US" sz="1100" baseline="0"/>
            <a:t>     </a:t>
          </a:r>
        </a:p>
        <a:p>
          <a:r>
            <a:rPr lang="en-US" sz="1100" baseline="0"/>
            <a:t>b) type and "click it" in.  </a:t>
          </a:r>
        </a:p>
        <a:p>
          <a:r>
            <a:rPr lang="en-US" sz="1100" baseline="0"/>
            <a:t>     Click on desired cell.  Type </a:t>
          </a:r>
          <a:r>
            <a:rPr lang="en-US" sz="1100" b="1" baseline="0"/>
            <a:t>=</a:t>
          </a:r>
          <a:r>
            <a:rPr lang="en-US" sz="1100" baseline="0"/>
            <a:t>  then click on </a:t>
          </a:r>
          <a:r>
            <a:rPr lang="en-US" sz="1100" b="1" baseline="0"/>
            <a:t>A5</a:t>
          </a:r>
          <a:r>
            <a:rPr lang="en-US" sz="1100" baseline="0"/>
            <a:t>, type </a:t>
          </a:r>
          <a:r>
            <a:rPr lang="en-US" sz="1100" b="1" baseline="0"/>
            <a:t>+</a:t>
          </a:r>
          <a:r>
            <a:rPr lang="en-US" sz="1100" baseline="0"/>
            <a:t>, click on </a:t>
          </a:r>
          <a:r>
            <a:rPr lang="en-US" sz="1100" b="1" baseline="0"/>
            <a:t>C4</a:t>
          </a:r>
        </a:p>
        <a:p>
          <a:r>
            <a:rPr lang="en-US" sz="1100" b="1" baseline="0"/>
            <a:t>     </a:t>
          </a:r>
          <a:r>
            <a:rPr lang="en-US" sz="1100" b="0" baseline="0"/>
            <a:t>press Enter or Tab.</a:t>
          </a:r>
          <a:endParaRPr lang="en-US" sz="1100" b="1"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     </a:t>
          </a:r>
          <a:r>
            <a:rPr lang="en-US" sz="1100" baseline="0">
              <a:solidFill>
                <a:schemeClr val="dk1"/>
              </a:solidFill>
              <a:effectLst/>
              <a:latin typeface="+mn-lt"/>
              <a:ea typeface="+mn-ea"/>
              <a:cs typeface="+mn-cs"/>
            </a:rPr>
            <a:t>Notice that as you type, the formula bar is getting filled in.</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Also, notice the cell names turn the same color as the cell</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highlighting</a:t>
          </a:r>
          <a:endParaRPr lang="en-US">
            <a:effectLst/>
          </a:endParaRPr>
        </a:p>
        <a:p>
          <a:endParaRPr lang="en-US" sz="1100" baseline="0"/>
        </a:p>
      </xdr:txBody>
    </xdr:sp>
    <xdr:clientData/>
  </xdr:twoCellAnchor>
  <xdr:oneCellAnchor>
    <xdr:from>
      <xdr:col>0</xdr:col>
      <xdr:colOff>438150</xdr:colOff>
      <xdr:row>34</xdr:row>
      <xdr:rowOff>38100</xdr:rowOff>
    </xdr:from>
    <xdr:ext cx="3609115" cy="1362075"/>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7162800"/>
          <a:ext cx="3609115" cy="1362075"/>
        </a:xfrm>
        <a:prstGeom prst="rect">
          <a:avLst/>
        </a:prstGeom>
        <a:ln w="57150">
          <a:solidFill>
            <a:srgbClr val="FFFF00"/>
          </a:solidFill>
        </a:ln>
        <a:effectLst>
          <a:outerShdw blurRad="50800" dist="38100" dir="2700000" algn="tl" rotWithShape="0">
            <a:prstClr val="black">
              <a:alpha val="40000"/>
            </a:prstClr>
          </a:outerShdw>
        </a:effectLst>
      </xdr:spPr>
    </xdr:pic>
    <xdr:clientData/>
  </xdr:oneCellAnchor>
  <xdr:twoCellAnchor>
    <xdr:from>
      <xdr:col>0</xdr:col>
      <xdr:colOff>409575</xdr:colOff>
      <xdr:row>41</xdr:row>
      <xdr:rowOff>180975</xdr:rowOff>
    </xdr:from>
    <xdr:to>
      <xdr:col>9</xdr:col>
      <xdr:colOff>523875</xdr:colOff>
      <xdr:row>50</xdr:row>
      <xdr:rowOff>19050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409575" y="8772525"/>
          <a:ext cx="6286500" cy="172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r>
            <a:rPr lang="en-US" sz="1100" baseline="0"/>
            <a:t>   </a:t>
          </a:r>
          <a:r>
            <a:rPr lang="en-US" sz="1100"/>
            <a:t>caret,</a:t>
          </a:r>
          <a:r>
            <a:rPr lang="en-US" sz="1100" baseline="0"/>
            <a:t> or &lt;shift 6&gt; is the exponent sign</a:t>
          </a:r>
        </a:p>
        <a:p>
          <a:r>
            <a:rPr lang="en-US" sz="1100" baseline="0"/>
            <a:t>*     asterisk, or &lt;shift 8&gt; is the multiplication sign</a:t>
          </a:r>
        </a:p>
        <a:p>
          <a:r>
            <a:rPr lang="en-US" sz="1100" baseline="0"/>
            <a:t>/     slash (underneath the ? mark) is the division sign</a:t>
          </a:r>
        </a:p>
        <a:p>
          <a:r>
            <a:rPr lang="en-US" sz="1100" baseline="0"/>
            <a:t>+    for addition </a:t>
          </a:r>
        </a:p>
        <a:p>
          <a:r>
            <a:rPr lang="en-US" sz="1100" baseline="0"/>
            <a:t>-     for subtraction</a:t>
          </a:r>
          <a:endParaRPr lang="en-US" sz="1100"/>
        </a:p>
        <a:p>
          <a:endParaRPr lang="en-US" sz="1100"/>
        </a:p>
        <a:p>
          <a:r>
            <a:rPr lang="en-US" sz="1100"/>
            <a:t>For other math symbols, see:</a:t>
          </a:r>
        </a:p>
        <a:p>
          <a:r>
            <a:rPr lang="en-US" sz="1100"/>
            <a:t>https://support.office.com/en-us/article/Calculation-operators-and-precedence-in-Excel-48be406d-4975-4d31-b2b8-7af9e0e2878a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137160</xdr:colOff>
      <xdr:row>4</xdr:row>
      <xdr:rowOff>104775</xdr:rowOff>
    </xdr:from>
    <xdr:to>
      <xdr:col>14</xdr:col>
      <xdr:colOff>68580</xdr:colOff>
      <xdr:row>15</xdr:row>
      <xdr:rowOff>152400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640580" y="927735"/>
          <a:ext cx="4663440" cy="197548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Execise</a:t>
          </a:r>
          <a:r>
            <a:rPr lang="en-US" sz="1100" b="1" baseline="0"/>
            <a:t> 1a:</a:t>
          </a:r>
        </a:p>
        <a:p>
          <a:r>
            <a:rPr lang="en-US" sz="1100" baseline="0"/>
            <a:t>Click on B14.  In this case, we are using the next blank cell at the bottom of a string of numbers we want to do math on.  </a:t>
          </a:r>
        </a:p>
        <a:p>
          <a:endParaRPr lang="en-US" sz="1100" baseline="0"/>
        </a:p>
        <a:p>
          <a:r>
            <a:rPr lang="en-US" sz="1100" baseline="0"/>
            <a:t>Click on the epsilon (Greek letter E) in the upper right corner drop down arrow.  Click on SUM.  Excel looks "up" and then to the "left" to find a bunch of numbers, then uses those addresses to use for the range.  In this case (B7:B13)</a:t>
          </a:r>
        </a:p>
        <a:p>
          <a:endParaRPr lang="en-US" sz="1100" baseline="0"/>
        </a:p>
        <a:p>
          <a:r>
            <a:rPr lang="en-US" sz="1100" baseline="0"/>
            <a:t>Use the same logic to have D14 hold the Average, and F14 have the Count.</a:t>
          </a:r>
        </a:p>
        <a:p>
          <a:endParaRPr lang="en-US" sz="1100" baseline="0"/>
        </a:p>
        <a:p>
          <a:endParaRPr lang="en-US" sz="1100"/>
        </a:p>
      </xdr:txBody>
    </xdr:sp>
    <xdr:clientData/>
  </xdr:twoCellAnchor>
  <xdr:twoCellAnchor>
    <xdr:from>
      <xdr:col>7</xdr:col>
      <xdr:colOff>158114</xdr:colOff>
      <xdr:row>17</xdr:row>
      <xdr:rowOff>85725</xdr:rowOff>
    </xdr:from>
    <xdr:to>
      <xdr:col>14</xdr:col>
      <xdr:colOff>83820</xdr:colOff>
      <xdr:row>22</xdr:row>
      <xdr:rowOff>7620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661534" y="3187065"/>
          <a:ext cx="4657726" cy="79819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Exercise 1b:</a:t>
          </a:r>
        </a:p>
        <a:p>
          <a:r>
            <a:rPr lang="en-US" sz="1100"/>
            <a:t>Click on B16.</a:t>
          </a:r>
          <a:r>
            <a:rPr lang="en-US" sz="1100" baseline="0"/>
            <a:t>  Formulas &gt; AutoSum drop down arrow, MAX</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Click on D16.</a:t>
          </a:r>
          <a:r>
            <a:rPr lang="en-US" sz="1100" baseline="0">
              <a:solidFill>
                <a:schemeClr val="dk1"/>
              </a:solidFill>
              <a:effectLst/>
              <a:latin typeface="+mn-lt"/>
              <a:ea typeface="+mn-ea"/>
              <a:cs typeface="+mn-cs"/>
            </a:rPr>
            <a:t>  Formulas &gt; AutoSum drop down arrow, MIN</a:t>
          </a:r>
          <a:endParaRPr lang="en-US">
            <a:effectLst/>
          </a:endParaRPr>
        </a:p>
        <a:p>
          <a:endParaRPr lang="en-US" sz="1100"/>
        </a:p>
      </xdr:txBody>
    </xdr:sp>
    <xdr:clientData/>
  </xdr:twoCellAnchor>
  <xdr:twoCellAnchor>
    <xdr:from>
      <xdr:col>7</xdr:col>
      <xdr:colOff>150495</xdr:colOff>
      <xdr:row>24</xdr:row>
      <xdr:rowOff>121921</xdr:rowOff>
    </xdr:from>
    <xdr:to>
      <xdr:col>14</xdr:col>
      <xdr:colOff>129540</xdr:colOff>
      <xdr:row>36</xdr:row>
      <xdr:rowOff>91440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4653915" y="4450081"/>
          <a:ext cx="4711065" cy="207263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Exercise 1c:</a:t>
          </a:r>
        </a:p>
        <a:p>
          <a:r>
            <a:rPr lang="en-US" sz="1100"/>
            <a:t>Click</a:t>
          </a:r>
          <a:r>
            <a:rPr lang="en-US" sz="1100" baseline="0"/>
            <a:t> on F16.  Formulas &gt; Insert Funtion.  In the pop-up window, type Count in the Search for a function area, and click on the Go button.  Note that there are many Count-like functions.  Click on COUNTA.</a:t>
          </a:r>
        </a:p>
        <a:p>
          <a:endParaRPr lang="en-US" sz="1100" baseline="0"/>
        </a:p>
        <a:p>
          <a:r>
            <a:rPr lang="en-US" sz="1100" baseline="0"/>
            <a:t>The Function Argument window pops up; change Value1 to be F7:F13, leave Value2 blank.</a:t>
          </a:r>
        </a:p>
        <a:p>
          <a:r>
            <a:rPr lang="en-US" sz="1100" baseline="0"/>
            <a:t>Also, the Formula Result gives you a preview of the answer.  </a:t>
          </a:r>
        </a:p>
        <a:p>
          <a:r>
            <a:rPr lang="en-US" sz="1100" baseline="0"/>
            <a:t>Click &lt;OK&gt;</a:t>
          </a:r>
        </a:p>
        <a:p>
          <a:r>
            <a:rPr lang="en-US" sz="1100" baseline="0"/>
            <a:t>  </a:t>
          </a:r>
          <a:endParaRPr lang="en-US" sz="1100"/>
        </a:p>
      </xdr:txBody>
    </xdr:sp>
    <xdr:clientData/>
  </xdr:twoCellAnchor>
  <xdr:oneCellAnchor>
    <xdr:from>
      <xdr:col>14</xdr:col>
      <xdr:colOff>491489</xdr:colOff>
      <xdr:row>22</xdr:row>
      <xdr:rowOff>99351</xdr:rowOff>
    </xdr:from>
    <xdr:ext cx="2238941" cy="1981410"/>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26929" y="4076991"/>
          <a:ext cx="2238941" cy="1981410"/>
        </a:xfrm>
        <a:prstGeom prst="rect">
          <a:avLst/>
        </a:prstGeom>
        <a:effectLst>
          <a:outerShdw blurRad="50800" dist="38100" dir="5400000" algn="t" rotWithShape="0">
            <a:prstClr val="black">
              <a:alpha val="40000"/>
            </a:prstClr>
          </a:outerShdw>
        </a:effectLst>
      </xdr:spPr>
    </xdr:pic>
    <xdr:clientData/>
  </xdr:oneCellAnchor>
  <xdr:oneCellAnchor>
    <xdr:from>
      <xdr:col>14</xdr:col>
      <xdr:colOff>478155</xdr:colOff>
      <xdr:row>34</xdr:row>
      <xdr:rowOff>41910</xdr:rowOff>
    </xdr:from>
    <xdr:ext cx="4015463" cy="2305050"/>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13595" y="6122670"/>
          <a:ext cx="4015463" cy="2305050"/>
        </a:xfrm>
        <a:prstGeom prst="rect">
          <a:avLst/>
        </a:prstGeom>
        <a:effectLst>
          <a:outerShdw blurRad="50800" dist="38100" dir="5400000" algn="t" rotWithShape="0">
            <a:prstClr val="black">
              <a:alpha val="40000"/>
            </a:prstClr>
          </a:outerShdw>
        </a:effectLst>
      </xdr:spPr>
    </xdr:pic>
    <xdr:clientData/>
  </xdr:oneCellAnchor>
  <xdr:oneCellAnchor>
    <xdr:from>
      <xdr:col>11</xdr:col>
      <xdr:colOff>390471</xdr:colOff>
      <xdr:row>19</xdr:row>
      <xdr:rowOff>13805</xdr:rowOff>
    </xdr:from>
    <xdr:ext cx="1285929" cy="435775"/>
    <xdr:sp macro="" textlink="">
      <xdr:nvSpPr>
        <xdr:cNvPr id="14" name="TextBox 13">
          <a:extLst>
            <a:ext uri="{FF2B5EF4-FFF2-40B4-BE49-F238E27FC236}">
              <a16:creationId xmlns:a16="http://schemas.microsoft.com/office/drawing/2014/main" id="{4B0887BC-24A8-4095-8DB6-C5CF2598E100}"/>
            </a:ext>
          </a:extLst>
        </xdr:cNvPr>
        <xdr:cNvSpPr txBox="1"/>
      </xdr:nvSpPr>
      <xdr:spPr>
        <a:xfrm flipH="1" flipV="1">
          <a:off x="7751391" y="3465665"/>
          <a:ext cx="1285929" cy="435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twoCellAnchor>
    <xdr:from>
      <xdr:col>14</xdr:col>
      <xdr:colOff>320040</xdr:colOff>
      <xdr:row>4</xdr:row>
      <xdr:rowOff>114300</xdr:rowOff>
    </xdr:from>
    <xdr:to>
      <xdr:col>19</xdr:col>
      <xdr:colOff>617220</xdr:colOff>
      <xdr:row>15</xdr:row>
      <xdr:rowOff>144780</xdr:rowOff>
    </xdr:to>
    <xdr:sp macro="" textlink="">
      <xdr:nvSpPr>
        <xdr:cNvPr id="17" name="TextBox 16">
          <a:extLst>
            <a:ext uri="{FF2B5EF4-FFF2-40B4-BE49-F238E27FC236}">
              <a16:creationId xmlns:a16="http://schemas.microsoft.com/office/drawing/2014/main" id="{824D21F0-FD94-4674-8689-484E7170D259}"/>
            </a:ext>
          </a:extLst>
        </xdr:cNvPr>
        <xdr:cNvSpPr txBox="1"/>
      </xdr:nvSpPr>
      <xdr:spPr>
        <a:xfrm>
          <a:off x="9555480" y="937260"/>
          <a:ext cx="3421380" cy="1958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oneCellAnchor>
    <xdr:from>
      <xdr:col>14</xdr:col>
      <xdr:colOff>516255</xdr:colOff>
      <xdr:row>6</xdr:row>
      <xdr:rowOff>22861</xdr:rowOff>
    </xdr:from>
    <xdr:ext cx="1481469" cy="1447800"/>
    <xdr:pic>
      <xdr:nvPicPr>
        <xdr:cNvPr id="18" name="Picture 17">
          <a:extLst>
            <a:ext uri="{FF2B5EF4-FFF2-40B4-BE49-F238E27FC236}">
              <a16:creationId xmlns:a16="http://schemas.microsoft.com/office/drawing/2014/main" id="{A7F2580F-DA98-4BA5-B4E5-C8102B64FA6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751695" y="1196341"/>
          <a:ext cx="1481469" cy="1447800"/>
        </a:xfrm>
        <a:prstGeom prst="rect">
          <a:avLst/>
        </a:prstGeom>
        <a:effectLst>
          <a:outerShdw blurRad="50800" dist="38100" dir="5400000" algn="t" rotWithShape="0">
            <a:prstClr val="black">
              <a:alpha val="40000"/>
            </a:prstClr>
          </a:outerShdw>
        </a:effectLst>
      </xdr:spPr>
    </xdr:pic>
    <xdr:clientData/>
  </xdr:oneCellAnchor>
  <xdr:oneCellAnchor>
    <xdr:from>
      <xdr:col>17</xdr:col>
      <xdr:colOff>327661</xdr:colOff>
      <xdr:row>5</xdr:row>
      <xdr:rowOff>170861</xdr:rowOff>
    </xdr:from>
    <xdr:ext cx="1303020" cy="1486544"/>
    <xdr:pic>
      <xdr:nvPicPr>
        <xdr:cNvPr id="19" name="Picture 18">
          <a:extLst>
            <a:ext uri="{FF2B5EF4-FFF2-40B4-BE49-F238E27FC236}">
              <a16:creationId xmlns:a16="http://schemas.microsoft.com/office/drawing/2014/main" id="{3594A1B6-2F14-4466-948A-7AEC5E2EBF4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437621" y="1169081"/>
          <a:ext cx="1303020" cy="1486544"/>
        </a:xfrm>
        <a:prstGeom prst="rect">
          <a:avLst/>
        </a:prstGeom>
        <a:effectLst>
          <a:outerShdw blurRad="50800" dist="38100" dir="5400000" algn="t" rotWithShape="0">
            <a:prstClr val="black">
              <a:alpha val="40000"/>
            </a:prstClr>
          </a:outerShdw>
        </a:effec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7</xdr:col>
      <xdr:colOff>323851</xdr:colOff>
      <xdr:row>3</xdr:row>
      <xdr:rowOff>123825</xdr:rowOff>
    </xdr:from>
    <xdr:to>
      <xdr:col>14</xdr:col>
      <xdr:colOff>19051</xdr:colOff>
      <xdr:row>29</xdr:row>
      <xdr:rowOff>180975</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5724526" y="752475"/>
          <a:ext cx="3962400" cy="5505450"/>
          <a:chOff x="4321865" y="899993"/>
          <a:chExt cx="3421380" cy="4381312"/>
        </a:xfrm>
      </xdr:grpSpPr>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4321865" y="899993"/>
            <a:ext cx="3421380" cy="4381312"/>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rPr>
              <a:t>Ex 2</a:t>
            </a:r>
          </a:p>
          <a:p>
            <a:r>
              <a:rPr lang="en-US" sz="1100" b="1">
                <a:solidFill>
                  <a:sysClr val="windowText" lastClr="000000"/>
                </a:solidFill>
              </a:rPr>
              <a:t>Use</a:t>
            </a:r>
            <a:r>
              <a:rPr lang="en-US" sz="1100" b="1" baseline="0">
                <a:solidFill>
                  <a:sysClr val="windowText" lastClr="000000"/>
                </a:solidFill>
              </a:rPr>
              <a:t> Fill Handle  </a:t>
            </a:r>
            <a:endParaRPr lang="en-US" sz="1100"/>
          </a:p>
          <a:p>
            <a:r>
              <a:rPr lang="en-US" sz="1100"/>
              <a:t>1) Select (A5:A7)</a:t>
            </a:r>
            <a:r>
              <a:rPr lang="en-US" sz="1100" baseline="0"/>
              <a:t> by</a:t>
            </a:r>
          </a:p>
          <a:p>
            <a:r>
              <a:rPr lang="en-US" sz="1100" baseline="0"/>
              <a:t>     * click on A5</a:t>
            </a:r>
          </a:p>
          <a:p>
            <a:r>
              <a:rPr lang="en-US" sz="1100" baseline="0"/>
              <a:t>     * hold down the Shift key</a:t>
            </a:r>
          </a:p>
          <a:p>
            <a:r>
              <a:rPr lang="en-US" sz="1100" baseline="0"/>
              <a:t>     * click on A7, then release the Shift key</a:t>
            </a:r>
          </a:p>
          <a:p>
            <a:endParaRPr lang="en-US" sz="1100" baseline="0"/>
          </a:p>
          <a:p>
            <a:r>
              <a:rPr lang="en-US" sz="1100" baseline="0"/>
              <a:t>2) Mouse over the handle in lower right corner</a:t>
            </a:r>
          </a:p>
          <a:p>
            <a:r>
              <a:rPr lang="en-US" sz="1100" baseline="0"/>
              <a:t>     until your cursor turns into a little plus sign.</a:t>
            </a:r>
          </a:p>
          <a:p>
            <a:endParaRPr lang="en-US" sz="1100" baseline="0"/>
          </a:p>
          <a:p>
            <a:r>
              <a:rPr lang="en-US" sz="1100"/>
              <a:t>3)</a:t>
            </a:r>
            <a:r>
              <a:rPr lang="en-US" sz="1100" baseline="0"/>
              <a:t> Click on the handle, drag the cursor down to</a:t>
            </a:r>
          </a:p>
          <a:p>
            <a:r>
              <a:rPr lang="en-US" sz="1100" baseline="0"/>
              <a:t>     cell A14.  Finally release the mouse.</a:t>
            </a:r>
          </a:p>
          <a:p>
            <a:endParaRPr lang="en-US" sz="1100" baseline="0"/>
          </a:p>
          <a:p>
            <a:r>
              <a:rPr lang="en-US" sz="1100" baseline="0"/>
              <a:t>4) Repeat this for Column B and C.</a:t>
            </a:r>
          </a:p>
          <a:p>
            <a:endParaRPr lang="en-US" sz="1100" baseline="0"/>
          </a:p>
          <a:p>
            <a:r>
              <a:rPr lang="en-US" sz="1100"/>
              <a:t>5) Click on D5, then click</a:t>
            </a:r>
            <a:r>
              <a:rPr lang="en-US" sz="1100" baseline="0"/>
              <a:t> in the </a:t>
            </a:r>
            <a:r>
              <a:rPr lang="en-US" sz="1100" baseline="0">
                <a:solidFill>
                  <a:schemeClr val="accent1"/>
                </a:solidFill>
              </a:rPr>
              <a:t>formula bar</a:t>
            </a:r>
            <a:r>
              <a:rPr lang="en-US" sz="1100" baseline="0"/>
              <a:t>.</a:t>
            </a:r>
          </a:p>
          <a:p>
            <a:r>
              <a:rPr lang="en-US" sz="1100" baseline="0"/>
              <a:t>     Notice that each operand's color matches that</a:t>
            </a:r>
          </a:p>
          <a:p>
            <a:r>
              <a:rPr lang="en-US" sz="1100" baseline="0"/>
              <a:t>     cell's color.  This is handy!</a:t>
            </a:r>
          </a:p>
          <a:p>
            <a:endParaRPr lang="en-US" sz="1100" baseline="0"/>
          </a:p>
          <a:p>
            <a:r>
              <a:rPr lang="en-US" sz="1100" baseline="0"/>
              <a:t>6) Select cells D5:G5, autofill down to row 14.  Notice that you can autofill several columns at once.</a:t>
            </a:r>
          </a:p>
          <a:p>
            <a:endParaRPr lang="en-US" sz="1100" baseline="0"/>
          </a:p>
          <a:p>
            <a:r>
              <a:rPr lang="en-US" sz="1100" b="0" baseline="0"/>
              <a:t>7) Select A5:A14, release the mouse.</a:t>
            </a:r>
          </a:p>
          <a:p>
            <a:r>
              <a:rPr lang="en-US" sz="1100" b="0" baseline="0"/>
              <a:t>  </a:t>
            </a:r>
          </a:p>
          <a:p>
            <a:r>
              <a:rPr lang="en-US" sz="1100" b="0" baseline="0"/>
              <a:t>8) Click the Quick Analysis icon.</a:t>
            </a:r>
          </a:p>
          <a:p>
            <a:endParaRPr lang="en-US" sz="1100" b="0" baseline="0"/>
          </a:p>
          <a:p>
            <a:r>
              <a:rPr lang="en-US" sz="1100" b="0" baseline="0"/>
              <a:t>9) Click Totals, then Sum</a:t>
            </a:r>
          </a:p>
          <a:p>
            <a:endParaRPr lang="en-US" sz="1100" b="0" baseline="0"/>
          </a:p>
          <a:p>
            <a:r>
              <a:rPr lang="en-US" sz="1100" b="0" baseline="0"/>
              <a:t>10) try out some of the other Quick analysis</a:t>
            </a:r>
          </a:p>
          <a:p>
            <a:r>
              <a:rPr lang="en-US" sz="1100" b="0" baseline="0"/>
              <a:t>     options.</a:t>
            </a:r>
            <a:endParaRPr lang="en-US" sz="1100" b="0"/>
          </a:p>
        </xdr:txBody>
      </xdr:sp>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09897" y="1166906"/>
            <a:ext cx="754445" cy="358171"/>
          </a:xfrm>
          <a:prstGeom prst="rect">
            <a:avLst/>
          </a:prstGeom>
        </xdr:spPr>
      </xdr:pic>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58379" y="4357278"/>
            <a:ext cx="320068" cy="330750"/>
          </a:xfrm>
          <a:prstGeom prst="rect">
            <a:avLst/>
          </a:prstGeom>
        </xdr:spPr>
      </xdr:pic>
    </xdr:grpSp>
    <xdr:clientData/>
  </xdr:twoCellAnchor>
  <xdr:twoCellAnchor>
    <xdr:from>
      <xdr:col>0</xdr:col>
      <xdr:colOff>104775</xdr:colOff>
      <xdr:row>25</xdr:row>
      <xdr:rowOff>47625</xdr:rowOff>
    </xdr:from>
    <xdr:to>
      <xdr:col>7</xdr:col>
      <xdr:colOff>361950</xdr:colOff>
      <xdr:row>31</xdr:row>
      <xdr:rowOff>180975</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04775" y="5286375"/>
          <a:ext cx="5057775" cy="13906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Click on the formula</a:t>
          </a:r>
          <a:r>
            <a:rPr lang="en-US" sz="1100" baseline="0"/>
            <a:t> bar.</a:t>
          </a:r>
        </a:p>
        <a:p>
          <a:r>
            <a:rPr lang="en-US" sz="1100" baseline="0"/>
            <a:t>Each operand is a different color</a:t>
          </a:r>
        </a:p>
        <a:p>
          <a:r>
            <a:rPr lang="en-US" sz="1100" baseline="0"/>
            <a:t>so it is easy to see which fields are used.</a:t>
          </a:r>
        </a:p>
      </xdr:txBody>
    </xdr:sp>
    <xdr:clientData/>
  </xdr:twoCellAnchor>
  <xdr:oneCellAnchor>
    <xdr:from>
      <xdr:col>3</xdr:col>
      <xdr:colOff>952501</xdr:colOff>
      <xdr:row>26</xdr:row>
      <xdr:rowOff>38100</xdr:rowOff>
    </xdr:from>
    <xdr:ext cx="2642524" cy="962025"/>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43201" y="5486400"/>
          <a:ext cx="2642524" cy="9620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9</xdr:col>
      <xdr:colOff>371475</xdr:colOff>
      <xdr:row>23</xdr:row>
      <xdr:rowOff>66675</xdr:rowOff>
    </xdr:from>
    <xdr:to>
      <xdr:col>17</xdr:col>
      <xdr:colOff>85725</xdr:colOff>
      <xdr:row>31</xdr:row>
      <xdr:rowOff>133350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191250" y="4905375"/>
          <a:ext cx="4591050" cy="17430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Ex 3</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Directions</a:t>
          </a:r>
          <a:r>
            <a:rPr lang="en-US"/>
            <a:t> </a:t>
          </a:r>
        </a:p>
        <a:p>
          <a:endParaRPr lang="en-US" sz="1100"/>
        </a:p>
        <a:p>
          <a:r>
            <a:rPr lang="en-US" sz="1100"/>
            <a:t>Formulas &gt; AutoSum (upper left corner).    OR  </a:t>
          </a:r>
        </a:p>
        <a:p>
          <a:r>
            <a:rPr lang="en-US" sz="1100"/>
            <a:t>Home &gt; Editing (upper right corner) </a:t>
          </a:r>
        </a:p>
        <a:p>
          <a:endParaRPr lang="en-US" sz="1100"/>
        </a:p>
        <a:p>
          <a:r>
            <a:rPr lang="en-US" sz="1100"/>
            <a:t>Select cell which will contain the answer.  </a:t>
          </a:r>
        </a:p>
        <a:p>
          <a:r>
            <a:rPr lang="en-US" sz="1100"/>
            <a:t>Use drop down arrow on AutoSum and select function many ways to fill in the argument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72189</xdr:colOff>
      <xdr:row>5</xdr:row>
      <xdr:rowOff>52139</xdr:rowOff>
    </xdr:from>
    <xdr:to>
      <xdr:col>14</xdr:col>
      <xdr:colOff>38100</xdr:colOff>
      <xdr:row>12</xdr:row>
      <xdr:rowOff>168442</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8470231" y="934455"/>
          <a:ext cx="3719764" cy="135956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a:t>
          </a:r>
          <a:r>
            <a:rPr lang="en-US" sz="1100" baseline="0"/>
            <a:t> 4a, Autofill columns of data (recent Excel 2016 update)  </a:t>
          </a:r>
        </a:p>
        <a:p>
          <a:r>
            <a:rPr lang="en-US" sz="1100" baseline="0"/>
            <a:t>- in cell D7, Type "Karen Kerr"</a:t>
          </a:r>
        </a:p>
        <a:p>
          <a:r>
            <a:rPr lang="en-US" sz="1100" baseline="0"/>
            <a:t>- in cell D8, start to type "Cameron" and you'll see some "ghost" text.  </a:t>
          </a:r>
        </a:p>
        <a:p>
          <a:r>
            <a:rPr lang="en-US" sz="1100"/>
            <a:t>- Press &lt;Enter&gt; and the</a:t>
          </a:r>
          <a:r>
            <a:rPr lang="en-US" sz="1100" baseline="0"/>
            <a:t> remainder of the D data is filled in.</a:t>
          </a:r>
          <a:endParaRPr lang="en-US" sz="1100"/>
        </a:p>
      </xdr:txBody>
    </xdr:sp>
    <xdr:clientData/>
  </xdr:twoCellAnchor>
  <xdr:twoCellAnchor>
    <xdr:from>
      <xdr:col>8</xdr:col>
      <xdr:colOff>80713</xdr:colOff>
      <xdr:row>14</xdr:row>
      <xdr:rowOff>23562</xdr:rowOff>
    </xdr:from>
    <xdr:to>
      <xdr:col>14</xdr:col>
      <xdr:colOff>32085</xdr:colOff>
      <xdr:row>17</xdr:row>
      <xdr:rowOff>168443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8478755" y="2502067"/>
          <a:ext cx="3705225" cy="6662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a:t>
          </a:r>
          <a:r>
            <a:rPr lang="en-US" sz="1100" baseline="0">
              <a:solidFill>
                <a:schemeClr val="dk1"/>
              </a:solidFill>
              <a:effectLst/>
              <a:latin typeface="+mn-lt"/>
              <a:ea typeface="+mn-ea"/>
              <a:cs typeface="+mn-cs"/>
            </a:rPr>
            <a:t> 4b  Use the &amp; operator to combine two cells</a:t>
          </a:r>
        </a:p>
        <a:p>
          <a:r>
            <a:rPr lang="en-US" sz="1100" baseline="0">
              <a:solidFill>
                <a:schemeClr val="dk1"/>
              </a:solidFill>
              <a:effectLst/>
              <a:latin typeface="+mn-lt"/>
              <a:ea typeface="+mn-ea"/>
              <a:cs typeface="+mn-cs"/>
            </a:rPr>
            <a:t>- in cell </a:t>
          </a:r>
          <a:r>
            <a:rPr lang="en-US" sz="1100" baseline="0">
              <a:solidFill>
                <a:schemeClr val="dk1"/>
              </a:solidFill>
              <a:effectLst/>
              <a:latin typeface="Courier New" panose="02070309020205020404" pitchFamily="49" charset="0"/>
              <a:ea typeface="+mn-ea"/>
              <a:cs typeface="Courier New" panose="02070309020205020404" pitchFamily="49" charset="0"/>
            </a:rPr>
            <a:t>E7</a:t>
          </a:r>
          <a:r>
            <a:rPr lang="en-US" sz="1100" baseline="0">
              <a:solidFill>
                <a:schemeClr val="dk1"/>
              </a:solidFill>
              <a:effectLst/>
              <a:latin typeface="+mn-lt"/>
              <a:ea typeface="+mn-ea"/>
              <a:cs typeface="+mn-cs"/>
            </a:rPr>
            <a:t>, Type </a:t>
          </a:r>
          <a:r>
            <a:rPr lang="en-US" sz="1100" baseline="0">
              <a:solidFill>
                <a:schemeClr val="dk1"/>
              </a:solidFill>
              <a:effectLst/>
              <a:latin typeface="Courier New" panose="02070309020205020404" pitchFamily="49" charset="0"/>
              <a:ea typeface="+mn-ea"/>
              <a:cs typeface="Courier New" panose="02070309020205020404" pitchFamily="49" charset="0"/>
            </a:rPr>
            <a:t>=B7&amp;C7     </a:t>
          </a:r>
          <a:r>
            <a:rPr lang="en-US" sz="1100" baseline="0">
              <a:solidFill>
                <a:schemeClr val="dk1"/>
              </a:solidFill>
              <a:effectLst/>
              <a:latin typeface="+mn-lt"/>
              <a:ea typeface="+mn-ea"/>
              <a:cs typeface="+mn-cs"/>
            </a:rPr>
            <a:t>Problem!</a:t>
          </a:r>
        </a:p>
        <a:p>
          <a:r>
            <a:rPr lang="en-US" sz="1100" baseline="0">
              <a:solidFill>
                <a:schemeClr val="dk1"/>
              </a:solidFill>
              <a:effectLst/>
              <a:latin typeface="+mn-lt"/>
              <a:ea typeface="+mn-ea"/>
              <a:cs typeface="+mn-cs"/>
            </a:rPr>
            <a:t>- now in cell </a:t>
          </a:r>
          <a:r>
            <a:rPr lang="en-US" sz="1100" baseline="0">
              <a:solidFill>
                <a:schemeClr val="dk1"/>
              </a:solidFill>
              <a:effectLst/>
              <a:latin typeface="Courier New" panose="02070309020205020404" pitchFamily="49" charset="0"/>
              <a:ea typeface="+mn-ea"/>
              <a:cs typeface="Courier New" panose="02070309020205020404" pitchFamily="49" charset="0"/>
            </a:rPr>
            <a:t>E7</a:t>
          </a:r>
          <a:r>
            <a:rPr lang="en-US" sz="1100" baseline="0">
              <a:solidFill>
                <a:schemeClr val="dk1"/>
              </a:solidFill>
              <a:effectLst/>
              <a:latin typeface="+mn-lt"/>
              <a:ea typeface="+mn-ea"/>
              <a:cs typeface="+mn-cs"/>
            </a:rPr>
            <a:t>, type </a:t>
          </a:r>
          <a:r>
            <a:rPr lang="en-US" sz="1100" baseline="0">
              <a:solidFill>
                <a:schemeClr val="dk1"/>
              </a:solidFill>
              <a:effectLst/>
              <a:latin typeface="Courier New" panose="02070309020205020404" pitchFamily="49" charset="0"/>
              <a:ea typeface="+mn-ea"/>
              <a:cs typeface="Courier New" panose="02070309020205020404" pitchFamily="49" charset="0"/>
            </a:rPr>
            <a:t>=B7&amp;" "&amp;C7     </a:t>
          </a:r>
        </a:p>
      </xdr:txBody>
    </xdr:sp>
    <xdr:clientData/>
  </xdr:twoCellAnchor>
  <xdr:twoCellAnchor>
    <xdr:from>
      <xdr:col>8</xdr:col>
      <xdr:colOff>96253</xdr:colOff>
      <xdr:row>19</xdr:row>
      <xdr:rowOff>32084</xdr:rowOff>
    </xdr:from>
    <xdr:to>
      <xdr:col>14</xdr:col>
      <xdr:colOff>47625</xdr:colOff>
      <xdr:row>22</xdr:row>
      <xdr:rowOff>152400</xdr:rowOff>
    </xdr:to>
    <xdr:sp macro="" textlink="">
      <xdr:nvSpPr>
        <xdr:cNvPr id="18" name="TextBox 17">
          <a:extLst>
            <a:ext uri="{FF2B5EF4-FFF2-40B4-BE49-F238E27FC236}">
              <a16:creationId xmlns:a16="http://schemas.microsoft.com/office/drawing/2014/main" id="{0F2B34F1-5EBC-45CD-A086-6B7A086C0715}"/>
            </a:ext>
          </a:extLst>
        </xdr:cNvPr>
        <xdr:cNvSpPr txBox="1"/>
      </xdr:nvSpPr>
      <xdr:spPr>
        <a:xfrm>
          <a:off x="8494295" y="3384884"/>
          <a:ext cx="3705225" cy="64970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a:t>
          </a:r>
          <a:r>
            <a:rPr lang="en-US" sz="1100" baseline="0">
              <a:solidFill>
                <a:schemeClr val="dk1"/>
              </a:solidFill>
              <a:effectLst/>
              <a:latin typeface="+mn-lt"/>
              <a:ea typeface="+mn-ea"/>
              <a:cs typeface="+mn-cs"/>
            </a:rPr>
            <a:t> 4c  Use the formula Concatenate to combine two cells</a:t>
          </a:r>
        </a:p>
        <a:p>
          <a:r>
            <a:rPr lang="en-US" sz="1100" baseline="0">
              <a:solidFill>
                <a:schemeClr val="dk1"/>
              </a:solidFill>
              <a:effectLst/>
              <a:latin typeface="+mn-lt"/>
              <a:ea typeface="+mn-ea"/>
              <a:cs typeface="+mn-cs"/>
            </a:rPr>
            <a:t>- in cell </a:t>
          </a:r>
          <a:r>
            <a:rPr lang="en-US" sz="1100" baseline="0">
              <a:solidFill>
                <a:schemeClr val="dk1"/>
              </a:solidFill>
              <a:effectLst/>
              <a:latin typeface="Courier New" panose="02070309020205020404" pitchFamily="49" charset="0"/>
              <a:ea typeface="+mn-ea"/>
              <a:cs typeface="Courier New" panose="02070309020205020404" pitchFamily="49" charset="0"/>
            </a:rPr>
            <a:t>F7</a:t>
          </a:r>
          <a:r>
            <a:rPr lang="en-US" sz="1100" baseline="0">
              <a:solidFill>
                <a:schemeClr val="dk1"/>
              </a:solidFill>
              <a:effectLst/>
              <a:latin typeface="+mn-lt"/>
              <a:ea typeface="+mn-ea"/>
              <a:cs typeface="+mn-cs"/>
            </a:rPr>
            <a:t>, type </a:t>
          </a:r>
          <a:r>
            <a:rPr lang="en-US" sz="1100" baseline="0">
              <a:solidFill>
                <a:schemeClr val="dk1"/>
              </a:solidFill>
              <a:effectLst/>
              <a:latin typeface="Courier New" panose="02070309020205020404" pitchFamily="49" charset="0"/>
              <a:ea typeface="+mn-ea"/>
              <a:cs typeface="Courier New" panose="02070309020205020404" pitchFamily="49" charset="0"/>
            </a:rPr>
            <a:t>=CONCAT(B7&amp;" "&amp;C7)    </a:t>
          </a:r>
        </a:p>
      </xdr:txBody>
    </xdr:sp>
    <xdr:clientData/>
  </xdr:twoCellAnchor>
  <xdr:twoCellAnchor>
    <xdr:from>
      <xdr:col>8</xdr:col>
      <xdr:colOff>72189</xdr:colOff>
      <xdr:row>25</xdr:row>
      <xdr:rowOff>40106</xdr:rowOff>
    </xdr:from>
    <xdr:to>
      <xdr:col>14</xdr:col>
      <xdr:colOff>23561</xdr:colOff>
      <xdr:row>27</xdr:row>
      <xdr:rowOff>152401</xdr:rowOff>
    </xdr:to>
    <xdr:sp macro="" textlink="">
      <xdr:nvSpPr>
        <xdr:cNvPr id="20" name="TextBox 19">
          <a:extLst>
            <a:ext uri="{FF2B5EF4-FFF2-40B4-BE49-F238E27FC236}">
              <a16:creationId xmlns:a16="http://schemas.microsoft.com/office/drawing/2014/main" id="{8BEAC58C-C613-4F9D-B351-2B90B429E826}"/>
            </a:ext>
          </a:extLst>
        </xdr:cNvPr>
        <xdr:cNvSpPr txBox="1"/>
      </xdr:nvSpPr>
      <xdr:spPr>
        <a:xfrm>
          <a:off x="8470231" y="4451685"/>
          <a:ext cx="3705225" cy="46522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a:t>
          </a:r>
          <a:r>
            <a:rPr lang="en-US" sz="1100" baseline="0">
              <a:solidFill>
                <a:schemeClr val="dk1"/>
              </a:solidFill>
              <a:effectLst/>
              <a:latin typeface="+mn-lt"/>
              <a:ea typeface="+mn-ea"/>
              <a:cs typeface="+mn-cs"/>
            </a:rPr>
            <a:t> 4d  Use the formula UPPER to capitalize everthing</a:t>
          </a:r>
        </a:p>
        <a:p>
          <a:r>
            <a:rPr lang="en-US" sz="1100" baseline="0">
              <a:solidFill>
                <a:schemeClr val="dk1"/>
              </a:solidFill>
              <a:effectLst/>
              <a:latin typeface="+mn-lt"/>
              <a:ea typeface="+mn-ea"/>
              <a:cs typeface="+mn-cs"/>
            </a:rPr>
            <a:t>- in cell </a:t>
          </a:r>
          <a:r>
            <a:rPr lang="en-US" sz="1100" baseline="0">
              <a:solidFill>
                <a:schemeClr val="dk1"/>
              </a:solidFill>
              <a:effectLst/>
              <a:latin typeface="Courier New" panose="02070309020205020404" pitchFamily="49" charset="0"/>
              <a:ea typeface="+mn-ea"/>
              <a:cs typeface="Courier New" panose="02070309020205020404" pitchFamily="49" charset="0"/>
            </a:rPr>
            <a:t>D29</a:t>
          </a:r>
          <a:r>
            <a:rPr lang="en-US" sz="1100" baseline="0">
              <a:solidFill>
                <a:schemeClr val="dk1"/>
              </a:solidFill>
              <a:effectLst/>
              <a:latin typeface="+mn-lt"/>
              <a:ea typeface="+mn-ea"/>
              <a:cs typeface="+mn-cs"/>
            </a:rPr>
            <a:t>, type </a:t>
          </a:r>
          <a:r>
            <a:rPr lang="en-US" sz="1100" baseline="0">
              <a:solidFill>
                <a:schemeClr val="dk1"/>
              </a:solidFill>
              <a:effectLst/>
              <a:latin typeface="Courier New" panose="02070309020205020404" pitchFamily="49" charset="0"/>
              <a:ea typeface="+mn-ea"/>
              <a:cs typeface="Courier New" panose="02070309020205020404" pitchFamily="49" charset="0"/>
            </a:rPr>
            <a:t>=UPPER(B29)</a:t>
          </a:r>
        </a:p>
        <a:p>
          <a:endParaRPr lang="en-US" sz="110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8</xdr:col>
      <xdr:colOff>80211</xdr:colOff>
      <xdr:row>29</xdr:row>
      <xdr:rowOff>8021</xdr:rowOff>
    </xdr:from>
    <xdr:to>
      <xdr:col>14</xdr:col>
      <xdr:colOff>31583</xdr:colOff>
      <xdr:row>32</xdr:row>
      <xdr:rowOff>128337</xdr:rowOff>
    </xdr:to>
    <xdr:sp macro="" textlink="">
      <xdr:nvSpPr>
        <xdr:cNvPr id="22" name="TextBox 21">
          <a:extLst>
            <a:ext uri="{FF2B5EF4-FFF2-40B4-BE49-F238E27FC236}">
              <a16:creationId xmlns:a16="http://schemas.microsoft.com/office/drawing/2014/main" id="{F09D24D0-D7CF-497D-8066-AAD361D6D9A5}"/>
            </a:ext>
          </a:extLst>
        </xdr:cNvPr>
        <xdr:cNvSpPr txBox="1"/>
      </xdr:nvSpPr>
      <xdr:spPr>
        <a:xfrm>
          <a:off x="8478253" y="5133474"/>
          <a:ext cx="3705225" cy="64970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a:t>
          </a:r>
          <a:r>
            <a:rPr lang="en-US" sz="1100" baseline="0">
              <a:solidFill>
                <a:schemeClr val="dk1"/>
              </a:solidFill>
              <a:effectLst/>
              <a:latin typeface="+mn-lt"/>
              <a:ea typeface="+mn-ea"/>
              <a:cs typeface="+mn-cs"/>
            </a:rPr>
            <a:t> 4e  Use the formula LOWER to make lower case</a:t>
          </a:r>
        </a:p>
        <a:p>
          <a:r>
            <a:rPr lang="en-US" sz="1100" baseline="0">
              <a:solidFill>
                <a:schemeClr val="dk1"/>
              </a:solidFill>
              <a:effectLst/>
              <a:latin typeface="+mn-lt"/>
              <a:ea typeface="+mn-ea"/>
              <a:cs typeface="+mn-cs"/>
            </a:rPr>
            <a:t>- in cell </a:t>
          </a:r>
          <a:r>
            <a:rPr lang="en-US" sz="1100" baseline="0">
              <a:solidFill>
                <a:schemeClr val="dk1"/>
              </a:solidFill>
              <a:effectLst/>
              <a:latin typeface="Courier New" panose="02070309020205020404" pitchFamily="49" charset="0"/>
              <a:ea typeface="+mn-ea"/>
              <a:cs typeface="Courier New" panose="02070309020205020404" pitchFamily="49" charset="0"/>
            </a:rPr>
            <a:t>E29</a:t>
          </a:r>
          <a:r>
            <a:rPr lang="en-US" sz="1100" baseline="0">
              <a:solidFill>
                <a:schemeClr val="dk1"/>
              </a:solidFill>
              <a:effectLst/>
              <a:latin typeface="+mn-lt"/>
              <a:ea typeface="+mn-ea"/>
              <a:cs typeface="+mn-cs"/>
            </a:rPr>
            <a:t>, type </a:t>
          </a:r>
          <a:r>
            <a:rPr lang="en-US" sz="1100" baseline="0">
              <a:solidFill>
                <a:schemeClr val="dk1"/>
              </a:solidFill>
              <a:effectLst/>
              <a:latin typeface="Courier New" panose="02070309020205020404" pitchFamily="49" charset="0"/>
              <a:ea typeface="+mn-ea"/>
              <a:cs typeface="Courier New" panose="02070309020205020404" pitchFamily="49" charset="0"/>
            </a:rPr>
            <a:t>=LOWER(B29)</a:t>
          </a:r>
        </a:p>
      </xdr:txBody>
    </xdr:sp>
    <xdr:clientData/>
  </xdr:twoCellAnchor>
  <xdr:twoCellAnchor>
    <xdr:from>
      <xdr:col>8</xdr:col>
      <xdr:colOff>64169</xdr:colOff>
      <xdr:row>34</xdr:row>
      <xdr:rowOff>40107</xdr:rowOff>
    </xdr:from>
    <xdr:to>
      <xdr:col>14</xdr:col>
      <xdr:colOff>15541</xdr:colOff>
      <xdr:row>37</xdr:row>
      <xdr:rowOff>48127</xdr:rowOff>
    </xdr:to>
    <xdr:sp macro="" textlink="">
      <xdr:nvSpPr>
        <xdr:cNvPr id="24" name="TextBox 23">
          <a:extLst>
            <a:ext uri="{FF2B5EF4-FFF2-40B4-BE49-F238E27FC236}">
              <a16:creationId xmlns:a16="http://schemas.microsoft.com/office/drawing/2014/main" id="{A723A53C-61D8-4E92-BD99-D9E9F3A992F8}"/>
            </a:ext>
          </a:extLst>
        </xdr:cNvPr>
        <xdr:cNvSpPr txBox="1"/>
      </xdr:nvSpPr>
      <xdr:spPr>
        <a:xfrm>
          <a:off x="8462211" y="6047875"/>
          <a:ext cx="3705225" cy="53741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a:t>
          </a:r>
          <a:r>
            <a:rPr lang="en-US" sz="1100" baseline="0">
              <a:solidFill>
                <a:schemeClr val="dk1"/>
              </a:solidFill>
              <a:effectLst/>
              <a:latin typeface="+mn-lt"/>
              <a:ea typeface="+mn-ea"/>
              <a:cs typeface="+mn-cs"/>
            </a:rPr>
            <a:t> 4f  Use the formula Proper to capitalize first letter</a:t>
          </a:r>
        </a:p>
        <a:p>
          <a:r>
            <a:rPr lang="en-US" sz="1100" baseline="0">
              <a:solidFill>
                <a:schemeClr val="dk1"/>
              </a:solidFill>
              <a:effectLst/>
              <a:latin typeface="+mn-lt"/>
              <a:ea typeface="+mn-ea"/>
              <a:cs typeface="+mn-cs"/>
            </a:rPr>
            <a:t>- in cell </a:t>
          </a:r>
          <a:r>
            <a:rPr lang="en-US" sz="1100" baseline="0">
              <a:solidFill>
                <a:schemeClr val="dk1"/>
              </a:solidFill>
              <a:effectLst/>
              <a:latin typeface="Courier New" panose="02070309020205020404" pitchFamily="49" charset="0"/>
              <a:ea typeface="+mn-ea"/>
              <a:cs typeface="Courier New" panose="02070309020205020404" pitchFamily="49" charset="0"/>
            </a:rPr>
            <a:t>F29</a:t>
          </a:r>
          <a:r>
            <a:rPr lang="en-US" sz="1100" baseline="0">
              <a:solidFill>
                <a:schemeClr val="dk1"/>
              </a:solidFill>
              <a:effectLst/>
              <a:latin typeface="+mn-lt"/>
              <a:ea typeface="+mn-ea"/>
              <a:cs typeface="+mn-cs"/>
            </a:rPr>
            <a:t>, type </a:t>
          </a:r>
          <a:r>
            <a:rPr lang="en-US" sz="1100" baseline="0">
              <a:solidFill>
                <a:schemeClr val="dk1"/>
              </a:solidFill>
              <a:effectLst/>
              <a:latin typeface="Courier New" panose="02070309020205020404" pitchFamily="49" charset="0"/>
              <a:ea typeface="+mn-ea"/>
              <a:cs typeface="Courier New" panose="02070309020205020404" pitchFamily="49" charset="0"/>
            </a:rPr>
            <a:t>=PROPER(B29)</a:t>
          </a:r>
        </a:p>
        <a:p>
          <a:endParaRPr lang="en-US" sz="110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0</xdr:col>
      <xdr:colOff>272716</xdr:colOff>
      <xdr:row>24</xdr:row>
      <xdr:rowOff>24063</xdr:rowOff>
    </xdr:from>
    <xdr:to>
      <xdr:col>14</xdr:col>
      <xdr:colOff>48126</xdr:colOff>
      <xdr:row>24</xdr:row>
      <xdr:rowOff>32084</xdr:rowOff>
    </xdr:to>
    <xdr:cxnSp macro="">
      <xdr:nvCxnSpPr>
        <xdr:cNvPr id="26" name="Straight Connector 25">
          <a:extLst>
            <a:ext uri="{FF2B5EF4-FFF2-40B4-BE49-F238E27FC236}">
              <a16:creationId xmlns:a16="http://schemas.microsoft.com/office/drawing/2014/main" id="{9571386A-49D0-4702-B7B5-FDEB0A00A272}"/>
            </a:ext>
          </a:extLst>
        </xdr:cNvPr>
        <xdr:cNvCxnSpPr/>
      </xdr:nvCxnSpPr>
      <xdr:spPr>
        <a:xfrm>
          <a:off x="272716" y="4259179"/>
          <a:ext cx="11927305" cy="80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248651</xdr:colOff>
      <xdr:row>41</xdr:row>
      <xdr:rowOff>0</xdr:rowOff>
    </xdr:from>
    <xdr:to>
      <xdr:col>14</xdr:col>
      <xdr:colOff>24061</xdr:colOff>
      <xdr:row>41</xdr:row>
      <xdr:rowOff>8021</xdr:rowOff>
    </xdr:to>
    <xdr:cxnSp macro="">
      <xdr:nvCxnSpPr>
        <xdr:cNvPr id="28" name="Straight Connector 27">
          <a:extLst>
            <a:ext uri="{FF2B5EF4-FFF2-40B4-BE49-F238E27FC236}">
              <a16:creationId xmlns:a16="http://schemas.microsoft.com/office/drawing/2014/main" id="{9F7A004D-ACB3-4E3E-AE7C-5C8227F28A28}"/>
            </a:ext>
          </a:extLst>
        </xdr:cNvPr>
        <xdr:cNvCxnSpPr/>
      </xdr:nvCxnSpPr>
      <xdr:spPr>
        <a:xfrm>
          <a:off x="248651" y="7243011"/>
          <a:ext cx="11927305" cy="80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43</xdr:row>
      <xdr:rowOff>0</xdr:rowOff>
    </xdr:from>
    <xdr:to>
      <xdr:col>13</xdr:col>
      <xdr:colOff>577014</xdr:colOff>
      <xdr:row>46</xdr:row>
      <xdr:rowOff>8021</xdr:rowOff>
    </xdr:to>
    <xdr:sp macro="" textlink="">
      <xdr:nvSpPr>
        <xdr:cNvPr id="30" name="TextBox 29">
          <a:extLst>
            <a:ext uri="{FF2B5EF4-FFF2-40B4-BE49-F238E27FC236}">
              <a16:creationId xmlns:a16="http://schemas.microsoft.com/office/drawing/2014/main" id="{266712A7-B1B3-4254-BEAC-55CDBFD321B5}"/>
            </a:ext>
          </a:extLst>
        </xdr:cNvPr>
        <xdr:cNvSpPr txBox="1"/>
      </xdr:nvSpPr>
      <xdr:spPr>
        <a:xfrm>
          <a:off x="8398042" y="7595937"/>
          <a:ext cx="3705225" cy="53741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a:t>
          </a:r>
          <a:r>
            <a:rPr lang="en-US" sz="1100" baseline="0">
              <a:solidFill>
                <a:schemeClr val="dk1"/>
              </a:solidFill>
              <a:effectLst/>
              <a:latin typeface="+mn-lt"/>
              <a:ea typeface="+mn-ea"/>
              <a:cs typeface="+mn-cs"/>
            </a:rPr>
            <a:t> 4g  Count the characters with LEN</a:t>
          </a:r>
        </a:p>
        <a:p>
          <a:r>
            <a:rPr lang="en-US" sz="1100" baseline="0">
              <a:solidFill>
                <a:schemeClr val="dk1"/>
              </a:solidFill>
              <a:effectLst/>
              <a:latin typeface="+mn-lt"/>
              <a:ea typeface="+mn-ea"/>
              <a:cs typeface="+mn-cs"/>
            </a:rPr>
            <a:t>- in cell </a:t>
          </a:r>
          <a:r>
            <a:rPr lang="en-US" sz="1100" baseline="0">
              <a:solidFill>
                <a:schemeClr val="dk1"/>
              </a:solidFill>
              <a:effectLst/>
              <a:latin typeface="Courier New" panose="02070309020205020404" pitchFamily="49" charset="0"/>
              <a:ea typeface="+mn-ea"/>
              <a:cs typeface="Courier New" panose="02070309020205020404" pitchFamily="49" charset="0"/>
            </a:rPr>
            <a:t>D46</a:t>
          </a:r>
          <a:r>
            <a:rPr lang="en-US" sz="1100" baseline="0">
              <a:solidFill>
                <a:schemeClr val="dk1"/>
              </a:solidFill>
              <a:effectLst/>
              <a:latin typeface="+mn-lt"/>
              <a:ea typeface="+mn-ea"/>
              <a:cs typeface="+mn-cs"/>
            </a:rPr>
            <a:t>, type </a:t>
          </a:r>
          <a:r>
            <a:rPr lang="en-US" sz="1100" baseline="0">
              <a:solidFill>
                <a:schemeClr val="dk1"/>
              </a:solidFill>
              <a:effectLst/>
              <a:latin typeface="Courier New" panose="02070309020205020404" pitchFamily="49" charset="0"/>
              <a:ea typeface="+mn-ea"/>
              <a:cs typeface="Courier New" panose="02070309020205020404" pitchFamily="49" charset="0"/>
            </a:rPr>
            <a:t>=LEN(B46)</a:t>
          </a:r>
        </a:p>
        <a:p>
          <a:endParaRPr lang="en-US" sz="110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8</xdr:col>
      <xdr:colOff>0</xdr:colOff>
      <xdr:row>47</xdr:row>
      <xdr:rowOff>0</xdr:rowOff>
    </xdr:from>
    <xdr:to>
      <xdr:col>13</xdr:col>
      <xdr:colOff>577014</xdr:colOff>
      <xdr:row>50</xdr:row>
      <xdr:rowOff>8020</xdr:rowOff>
    </xdr:to>
    <xdr:sp macro="" textlink="">
      <xdr:nvSpPr>
        <xdr:cNvPr id="32" name="TextBox 31">
          <a:extLst>
            <a:ext uri="{FF2B5EF4-FFF2-40B4-BE49-F238E27FC236}">
              <a16:creationId xmlns:a16="http://schemas.microsoft.com/office/drawing/2014/main" id="{D2E55B23-6535-4BF2-851F-67C91C4F30DF}"/>
            </a:ext>
          </a:extLst>
        </xdr:cNvPr>
        <xdr:cNvSpPr txBox="1"/>
      </xdr:nvSpPr>
      <xdr:spPr>
        <a:xfrm>
          <a:off x="8398042" y="8301789"/>
          <a:ext cx="3705225" cy="53741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a:t>
          </a:r>
          <a:r>
            <a:rPr lang="en-US" sz="1100" baseline="0">
              <a:solidFill>
                <a:schemeClr val="dk1"/>
              </a:solidFill>
              <a:effectLst/>
              <a:latin typeface="+mn-lt"/>
              <a:ea typeface="+mn-ea"/>
              <a:cs typeface="+mn-cs"/>
            </a:rPr>
            <a:t> 4h  find the 3 leftmost characters</a:t>
          </a:r>
        </a:p>
        <a:p>
          <a:r>
            <a:rPr lang="en-US" sz="1100" baseline="0">
              <a:solidFill>
                <a:schemeClr val="dk1"/>
              </a:solidFill>
              <a:effectLst/>
              <a:latin typeface="+mn-lt"/>
              <a:ea typeface="+mn-ea"/>
              <a:cs typeface="+mn-cs"/>
            </a:rPr>
            <a:t>- in cell </a:t>
          </a:r>
          <a:r>
            <a:rPr lang="en-US" sz="1100" baseline="0">
              <a:solidFill>
                <a:schemeClr val="dk1"/>
              </a:solidFill>
              <a:effectLst/>
              <a:latin typeface="Courier New" panose="02070309020205020404" pitchFamily="49" charset="0"/>
              <a:ea typeface="+mn-ea"/>
              <a:cs typeface="Courier New" panose="02070309020205020404" pitchFamily="49" charset="0"/>
            </a:rPr>
            <a:t>E46</a:t>
          </a:r>
          <a:r>
            <a:rPr lang="en-US" sz="1100" baseline="0">
              <a:solidFill>
                <a:schemeClr val="dk1"/>
              </a:solidFill>
              <a:effectLst/>
              <a:latin typeface="+mn-lt"/>
              <a:ea typeface="+mn-ea"/>
              <a:cs typeface="+mn-cs"/>
            </a:rPr>
            <a:t>, type </a:t>
          </a:r>
          <a:r>
            <a:rPr lang="en-US" sz="1100" baseline="0">
              <a:solidFill>
                <a:schemeClr val="dk1"/>
              </a:solidFill>
              <a:effectLst/>
              <a:latin typeface="Courier New" panose="02070309020205020404" pitchFamily="49" charset="0"/>
              <a:ea typeface="+mn-ea"/>
              <a:cs typeface="Courier New" panose="02070309020205020404" pitchFamily="49" charset="0"/>
            </a:rPr>
            <a:t>=LEFT(B46,3)</a:t>
          </a:r>
        </a:p>
        <a:p>
          <a:endParaRPr lang="en-US" sz="110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8</xdr:col>
      <xdr:colOff>0</xdr:colOff>
      <xdr:row>51</xdr:row>
      <xdr:rowOff>0</xdr:rowOff>
    </xdr:from>
    <xdr:to>
      <xdr:col>13</xdr:col>
      <xdr:colOff>577014</xdr:colOff>
      <xdr:row>56</xdr:row>
      <xdr:rowOff>72190</xdr:rowOff>
    </xdr:to>
    <xdr:sp macro="" textlink="">
      <xdr:nvSpPr>
        <xdr:cNvPr id="33" name="TextBox 32">
          <a:extLst>
            <a:ext uri="{FF2B5EF4-FFF2-40B4-BE49-F238E27FC236}">
              <a16:creationId xmlns:a16="http://schemas.microsoft.com/office/drawing/2014/main" id="{19F16642-C8AC-424D-AF89-A997A5D516D9}"/>
            </a:ext>
          </a:extLst>
        </xdr:cNvPr>
        <xdr:cNvSpPr txBox="1"/>
      </xdr:nvSpPr>
      <xdr:spPr>
        <a:xfrm>
          <a:off x="8398042" y="9055768"/>
          <a:ext cx="3705225" cy="99461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a:t>
          </a:r>
          <a:r>
            <a:rPr lang="en-US" sz="1100" baseline="0">
              <a:solidFill>
                <a:schemeClr val="dk1"/>
              </a:solidFill>
              <a:effectLst/>
              <a:latin typeface="+mn-lt"/>
              <a:ea typeface="+mn-ea"/>
              <a:cs typeface="+mn-cs"/>
            </a:rPr>
            <a:t> 4g  find the 4 rightmost characters and add quotes</a:t>
          </a:r>
        </a:p>
        <a:p>
          <a:r>
            <a:rPr lang="en-US" sz="1100" baseline="0">
              <a:solidFill>
                <a:schemeClr val="dk1"/>
              </a:solidFill>
              <a:effectLst/>
              <a:latin typeface="+mn-lt"/>
              <a:ea typeface="+mn-ea"/>
              <a:cs typeface="+mn-cs"/>
            </a:rPr>
            <a:t>- in cell </a:t>
          </a:r>
          <a:r>
            <a:rPr lang="en-US" sz="1100" baseline="0">
              <a:solidFill>
                <a:schemeClr val="dk1"/>
              </a:solidFill>
              <a:effectLst/>
              <a:latin typeface="Courier New" panose="02070309020205020404" pitchFamily="49" charset="0"/>
              <a:ea typeface="+mn-ea"/>
              <a:cs typeface="Courier New" panose="02070309020205020404" pitchFamily="49" charset="0"/>
            </a:rPr>
            <a:t>D46</a:t>
          </a:r>
          <a:r>
            <a:rPr lang="en-US" sz="1100" baseline="0">
              <a:solidFill>
                <a:schemeClr val="dk1"/>
              </a:solidFill>
              <a:effectLst/>
              <a:latin typeface="+mn-lt"/>
              <a:ea typeface="+mn-ea"/>
              <a:cs typeface="+mn-cs"/>
            </a:rPr>
            <a:t>, type</a:t>
          </a:r>
        </a:p>
        <a:p>
          <a:r>
            <a:rPr lang="en-US" sz="1100" baseline="0">
              <a:solidFill>
                <a:schemeClr val="dk1"/>
              </a:solidFill>
              <a:effectLst/>
              <a:latin typeface="+mn-lt"/>
              <a:ea typeface="+mn-ea"/>
              <a:cs typeface="+mn-cs"/>
            </a:rPr>
            <a:t>      </a:t>
          </a:r>
          <a:r>
            <a:rPr lang="en-US" sz="1100" baseline="0">
              <a:solidFill>
                <a:schemeClr val="dk1"/>
              </a:solidFill>
              <a:effectLst/>
              <a:latin typeface="Courier New" panose="02070309020205020404" pitchFamily="49" charset="0"/>
              <a:ea typeface="+mn-ea"/>
              <a:cs typeface="Courier New" panose="02070309020205020404" pitchFamily="49" charset="0"/>
            </a:rPr>
            <a:t>=CHAR(34)&amp;RIGHT(B46,4)&amp;CHAR(34)</a:t>
          </a:r>
        </a:p>
      </xdr:txBody>
    </xdr:sp>
    <xdr:clientData/>
  </xdr:twoCellAnchor>
  <xdr:twoCellAnchor>
    <xdr:from>
      <xdr:col>0</xdr:col>
      <xdr:colOff>224588</xdr:colOff>
      <xdr:row>60</xdr:row>
      <xdr:rowOff>0</xdr:rowOff>
    </xdr:from>
    <xdr:to>
      <xdr:col>13</xdr:col>
      <xdr:colOff>625640</xdr:colOff>
      <xdr:row>60</xdr:row>
      <xdr:rowOff>8021</xdr:rowOff>
    </xdr:to>
    <xdr:cxnSp macro="">
      <xdr:nvCxnSpPr>
        <xdr:cNvPr id="35" name="Straight Connector 34">
          <a:extLst>
            <a:ext uri="{FF2B5EF4-FFF2-40B4-BE49-F238E27FC236}">
              <a16:creationId xmlns:a16="http://schemas.microsoft.com/office/drawing/2014/main" id="{D54CBB72-2BC1-4112-9EE6-249A2FED72B9}"/>
            </a:ext>
          </a:extLst>
        </xdr:cNvPr>
        <xdr:cNvCxnSpPr/>
      </xdr:nvCxnSpPr>
      <xdr:spPr>
        <a:xfrm>
          <a:off x="224588" y="10708105"/>
          <a:ext cx="11927305" cy="80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62</xdr:row>
      <xdr:rowOff>1</xdr:rowOff>
    </xdr:from>
    <xdr:to>
      <xdr:col>13</xdr:col>
      <xdr:colOff>577014</xdr:colOff>
      <xdr:row>65</xdr:row>
      <xdr:rowOff>96254</xdr:rowOff>
    </xdr:to>
    <xdr:sp macro="" textlink="">
      <xdr:nvSpPr>
        <xdr:cNvPr id="37" name="TextBox 36">
          <a:extLst>
            <a:ext uri="{FF2B5EF4-FFF2-40B4-BE49-F238E27FC236}">
              <a16:creationId xmlns:a16="http://schemas.microsoft.com/office/drawing/2014/main" id="{19290C43-707E-454F-8B66-547FBDA7258F}"/>
            </a:ext>
          </a:extLst>
        </xdr:cNvPr>
        <xdr:cNvSpPr txBox="1"/>
      </xdr:nvSpPr>
      <xdr:spPr>
        <a:xfrm>
          <a:off x="8398042" y="11061033"/>
          <a:ext cx="3705225" cy="625642"/>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a:t>
          </a:r>
          <a:r>
            <a:rPr lang="en-US" sz="1100" baseline="0">
              <a:solidFill>
                <a:schemeClr val="dk1"/>
              </a:solidFill>
              <a:effectLst/>
              <a:latin typeface="+mn-lt"/>
              <a:ea typeface="+mn-ea"/>
              <a:cs typeface="+mn-cs"/>
            </a:rPr>
            <a:t> 4j removes extra spaces, and leaves one space between words.  </a:t>
          </a:r>
        </a:p>
        <a:p>
          <a:r>
            <a:rPr lang="en-US" sz="1100" baseline="0">
              <a:solidFill>
                <a:schemeClr val="dk1"/>
              </a:solidFill>
              <a:effectLst/>
              <a:latin typeface="+mn-lt"/>
              <a:ea typeface="+mn-ea"/>
              <a:cs typeface="+mn-cs"/>
            </a:rPr>
            <a:t>- in cell </a:t>
          </a:r>
          <a:r>
            <a:rPr lang="en-US" sz="1100" baseline="0">
              <a:solidFill>
                <a:schemeClr val="dk1"/>
              </a:solidFill>
              <a:effectLst/>
              <a:latin typeface="Courier New" panose="02070309020205020404" pitchFamily="49" charset="0"/>
              <a:ea typeface="+mn-ea"/>
              <a:cs typeface="Courier New" panose="02070309020205020404" pitchFamily="49" charset="0"/>
            </a:rPr>
            <a:t>D65</a:t>
          </a:r>
          <a:r>
            <a:rPr lang="en-US" sz="1100" baseline="0">
              <a:solidFill>
                <a:schemeClr val="dk1"/>
              </a:solidFill>
              <a:effectLst/>
              <a:latin typeface="+mn-lt"/>
              <a:ea typeface="+mn-ea"/>
              <a:cs typeface="+mn-cs"/>
            </a:rPr>
            <a:t>, type   </a:t>
          </a:r>
          <a:r>
            <a:rPr lang="en-US" sz="1100" baseline="0">
              <a:solidFill>
                <a:schemeClr val="dk1"/>
              </a:solidFill>
              <a:effectLst/>
              <a:latin typeface="Courier New" panose="02070309020205020404" pitchFamily="49" charset="0"/>
              <a:ea typeface="+mn-ea"/>
              <a:cs typeface="Courier New" panose="02070309020205020404" pitchFamily="49" charset="0"/>
            </a:rPr>
            <a:t>=TRIM(B65)</a:t>
          </a:r>
        </a:p>
      </xdr:txBody>
    </xdr:sp>
    <xdr:clientData/>
  </xdr:twoCellAnchor>
  <xdr:twoCellAnchor>
    <xdr:from>
      <xdr:col>6</xdr:col>
      <xdr:colOff>328863</xdr:colOff>
      <xdr:row>3</xdr:row>
      <xdr:rowOff>48126</xdr:rowOff>
    </xdr:from>
    <xdr:to>
      <xdr:col>10</xdr:col>
      <xdr:colOff>441158</xdr:colOff>
      <xdr:row>5</xdr:row>
      <xdr:rowOff>0</xdr:rowOff>
    </xdr:to>
    <xdr:sp macro="" textlink="">
      <xdr:nvSpPr>
        <xdr:cNvPr id="38" name="TextBox 37">
          <a:extLst>
            <a:ext uri="{FF2B5EF4-FFF2-40B4-BE49-F238E27FC236}">
              <a16:creationId xmlns:a16="http://schemas.microsoft.com/office/drawing/2014/main" id="{08C30856-D1ED-4B8D-B9AA-2008E0F043A0}"/>
            </a:ext>
          </a:extLst>
        </xdr:cNvPr>
        <xdr:cNvSpPr txBox="1"/>
      </xdr:nvSpPr>
      <xdr:spPr>
        <a:xfrm>
          <a:off x="7475621" y="577515"/>
          <a:ext cx="2614863" cy="3048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Autofill formulas all the way</a:t>
          </a:r>
          <a:r>
            <a:rPr lang="en-US" sz="1100" baseline="0"/>
            <a:t> down</a:t>
          </a:r>
        </a:p>
        <a:p>
          <a:endParaRPr lang="en-US" sz="1100"/>
        </a:p>
      </xdr:txBody>
    </xdr:sp>
    <xdr:clientData/>
  </xdr:twoCellAnchor>
  <xdr:twoCellAnchor>
    <xdr:from>
      <xdr:col>7</xdr:col>
      <xdr:colOff>617621</xdr:colOff>
      <xdr:row>67</xdr:row>
      <xdr:rowOff>32085</xdr:rowOff>
    </xdr:from>
    <xdr:to>
      <xdr:col>13</xdr:col>
      <xdr:colOff>568993</xdr:colOff>
      <xdr:row>70</xdr:row>
      <xdr:rowOff>128337</xdr:rowOff>
    </xdr:to>
    <xdr:sp macro="" textlink="">
      <xdr:nvSpPr>
        <xdr:cNvPr id="40" name="TextBox 39">
          <a:extLst>
            <a:ext uri="{FF2B5EF4-FFF2-40B4-BE49-F238E27FC236}">
              <a16:creationId xmlns:a16="http://schemas.microsoft.com/office/drawing/2014/main" id="{E575A691-B189-4CC2-8AA4-880167E4BDEC}"/>
            </a:ext>
          </a:extLst>
        </xdr:cNvPr>
        <xdr:cNvSpPr txBox="1"/>
      </xdr:nvSpPr>
      <xdr:spPr>
        <a:xfrm>
          <a:off x="8390021" y="11975432"/>
          <a:ext cx="3705225" cy="625642"/>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a:t>
          </a:r>
          <a:r>
            <a:rPr lang="en-US" sz="1100" baseline="0">
              <a:solidFill>
                <a:schemeClr val="dk1"/>
              </a:solidFill>
              <a:effectLst/>
              <a:latin typeface="+mn-lt"/>
              <a:ea typeface="+mn-ea"/>
              <a:cs typeface="+mn-cs"/>
            </a:rPr>
            <a:t> 4k substitute the letter "n" with an "@"</a:t>
          </a:r>
        </a:p>
        <a:p>
          <a:r>
            <a:rPr lang="en-US" sz="1100" baseline="0">
              <a:solidFill>
                <a:schemeClr val="dk1"/>
              </a:solidFill>
              <a:effectLst/>
              <a:latin typeface="+mn-lt"/>
              <a:ea typeface="+mn-ea"/>
              <a:cs typeface="+mn-cs"/>
            </a:rPr>
            <a:t>- in cell </a:t>
          </a:r>
          <a:r>
            <a:rPr lang="en-US" sz="1100" baseline="0">
              <a:solidFill>
                <a:schemeClr val="dk1"/>
              </a:solidFill>
              <a:effectLst/>
              <a:latin typeface="Courier New" panose="02070309020205020404" pitchFamily="49" charset="0"/>
              <a:ea typeface="+mn-ea"/>
              <a:cs typeface="Courier New" panose="02070309020205020404" pitchFamily="49" charset="0"/>
            </a:rPr>
            <a:t>E65</a:t>
          </a:r>
          <a:r>
            <a:rPr lang="en-US" sz="1100" baseline="0">
              <a:solidFill>
                <a:schemeClr val="dk1"/>
              </a:solidFill>
              <a:effectLst/>
              <a:latin typeface="+mn-lt"/>
              <a:ea typeface="+mn-ea"/>
              <a:cs typeface="+mn-cs"/>
            </a:rPr>
            <a:t>, =SUBSTITUTE( D65,"n","@")</a:t>
          </a:r>
          <a:endParaRPr lang="en-US" sz="110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72189</xdr:colOff>
      <xdr:row>5</xdr:row>
      <xdr:rowOff>52139</xdr:rowOff>
    </xdr:from>
    <xdr:to>
      <xdr:col>13</xdr:col>
      <xdr:colOff>38100</xdr:colOff>
      <xdr:row>7</xdr:row>
      <xdr:rowOff>120316</xdr:rowOff>
    </xdr:to>
    <xdr:sp macro="" textlink="">
      <xdr:nvSpPr>
        <xdr:cNvPr id="2" name="TextBox 1">
          <a:extLst>
            <a:ext uri="{FF2B5EF4-FFF2-40B4-BE49-F238E27FC236}">
              <a16:creationId xmlns:a16="http://schemas.microsoft.com/office/drawing/2014/main" id="{ED3E6038-784D-412E-B329-684E6D956392}"/>
            </a:ext>
          </a:extLst>
        </xdr:cNvPr>
        <xdr:cNvSpPr txBox="1"/>
      </xdr:nvSpPr>
      <xdr:spPr>
        <a:xfrm>
          <a:off x="7628021" y="934455"/>
          <a:ext cx="3719763" cy="42110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a:t>
          </a:r>
          <a:r>
            <a:rPr lang="en-US" sz="1100" baseline="0"/>
            <a:t> 5a, in cell C9, type </a:t>
          </a:r>
          <a:r>
            <a:rPr lang="en-US" sz="1100" baseline="0">
              <a:latin typeface="Courier New" panose="02070309020205020404" pitchFamily="49" charset="0"/>
              <a:cs typeface="Courier New" panose="02070309020205020404" pitchFamily="49" charset="0"/>
            </a:rPr>
            <a:t>=MONTH(B9)</a:t>
          </a:r>
        </a:p>
        <a:p>
          <a:endParaRPr lang="en-US" sz="1100" baseline="0">
            <a:latin typeface="Courier New" panose="02070309020205020404" pitchFamily="49" charset="0"/>
            <a:cs typeface="Courier New" panose="02070309020205020404" pitchFamily="49" charset="0"/>
          </a:endParaRPr>
        </a:p>
      </xdr:txBody>
    </xdr:sp>
    <xdr:clientData/>
  </xdr:twoCellAnchor>
  <xdr:twoCellAnchor>
    <xdr:from>
      <xdr:col>7</xdr:col>
      <xdr:colOff>88734</xdr:colOff>
      <xdr:row>9</xdr:row>
      <xdr:rowOff>23562</xdr:rowOff>
    </xdr:from>
    <xdr:to>
      <xdr:col>13</xdr:col>
      <xdr:colOff>40106</xdr:colOff>
      <xdr:row>11</xdr:row>
      <xdr:rowOff>24063</xdr:rowOff>
    </xdr:to>
    <xdr:sp macro="" textlink="">
      <xdr:nvSpPr>
        <xdr:cNvPr id="3" name="TextBox 2">
          <a:extLst>
            <a:ext uri="{FF2B5EF4-FFF2-40B4-BE49-F238E27FC236}">
              <a16:creationId xmlns:a16="http://schemas.microsoft.com/office/drawing/2014/main" id="{89DC01B8-90C6-48FC-9F83-DDCD1641BDC1}"/>
            </a:ext>
          </a:extLst>
        </xdr:cNvPr>
        <xdr:cNvSpPr txBox="1"/>
      </xdr:nvSpPr>
      <xdr:spPr>
        <a:xfrm>
          <a:off x="7644566" y="1619751"/>
          <a:ext cx="3705224" cy="35342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a:t>
          </a:r>
          <a:r>
            <a:rPr lang="en-US" sz="1100" baseline="0">
              <a:solidFill>
                <a:schemeClr val="dk1"/>
              </a:solidFill>
              <a:effectLst/>
              <a:latin typeface="+mn-lt"/>
              <a:ea typeface="+mn-ea"/>
              <a:cs typeface="+mn-cs"/>
            </a:rPr>
            <a:t> 5b, in cell D9, type </a:t>
          </a:r>
          <a:r>
            <a:rPr lang="en-US" sz="1100" baseline="0">
              <a:solidFill>
                <a:schemeClr val="dk1"/>
              </a:solidFill>
              <a:effectLst/>
              <a:latin typeface="Courier New" panose="02070309020205020404" pitchFamily="49" charset="0"/>
              <a:ea typeface="+mn-ea"/>
              <a:cs typeface="Courier New" panose="02070309020205020404" pitchFamily="49" charset="0"/>
            </a:rPr>
            <a:t>=DAY(B9)</a:t>
          </a:r>
        </a:p>
      </xdr:txBody>
    </xdr:sp>
    <xdr:clientData/>
  </xdr:twoCellAnchor>
  <xdr:twoCellAnchor>
    <xdr:from>
      <xdr:col>7</xdr:col>
      <xdr:colOff>80211</xdr:colOff>
      <xdr:row>12</xdr:row>
      <xdr:rowOff>80211</xdr:rowOff>
    </xdr:from>
    <xdr:to>
      <xdr:col>13</xdr:col>
      <xdr:colOff>31583</xdr:colOff>
      <xdr:row>14</xdr:row>
      <xdr:rowOff>80211</xdr:rowOff>
    </xdr:to>
    <xdr:sp macro="" textlink="">
      <xdr:nvSpPr>
        <xdr:cNvPr id="4" name="TextBox 3">
          <a:extLst>
            <a:ext uri="{FF2B5EF4-FFF2-40B4-BE49-F238E27FC236}">
              <a16:creationId xmlns:a16="http://schemas.microsoft.com/office/drawing/2014/main" id="{9BBC8CCF-A85A-4570-AFF5-234075D384A6}"/>
            </a:ext>
          </a:extLst>
        </xdr:cNvPr>
        <xdr:cNvSpPr txBox="1"/>
      </xdr:nvSpPr>
      <xdr:spPr>
        <a:xfrm>
          <a:off x="7636043" y="2205790"/>
          <a:ext cx="3705224" cy="35292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a:t>
          </a:r>
          <a:r>
            <a:rPr lang="en-US" sz="1100" baseline="0">
              <a:solidFill>
                <a:schemeClr val="dk1"/>
              </a:solidFill>
              <a:effectLst/>
              <a:latin typeface="+mn-lt"/>
              <a:ea typeface="+mn-ea"/>
              <a:cs typeface="+mn-cs"/>
            </a:rPr>
            <a:t> 5c, in cell E9, type </a:t>
          </a:r>
          <a:r>
            <a:rPr lang="en-US" sz="1100" baseline="0">
              <a:solidFill>
                <a:schemeClr val="dk1"/>
              </a:solidFill>
              <a:effectLst/>
              <a:latin typeface="Courier New" panose="02070309020205020404" pitchFamily="49" charset="0"/>
              <a:ea typeface="+mn-ea"/>
              <a:cs typeface="Courier New" panose="02070309020205020404" pitchFamily="49" charset="0"/>
            </a:rPr>
            <a:t>=YEAR(B9)</a:t>
          </a:r>
        </a:p>
      </xdr:txBody>
    </xdr:sp>
    <xdr:clientData/>
  </xdr:twoCellAnchor>
  <xdr:twoCellAnchor>
    <xdr:from>
      <xdr:col>7</xdr:col>
      <xdr:colOff>72189</xdr:colOff>
      <xdr:row>25</xdr:row>
      <xdr:rowOff>40106</xdr:rowOff>
    </xdr:from>
    <xdr:to>
      <xdr:col>13</xdr:col>
      <xdr:colOff>23561</xdr:colOff>
      <xdr:row>27</xdr:row>
      <xdr:rowOff>152401</xdr:rowOff>
    </xdr:to>
    <xdr:sp macro="" textlink="">
      <xdr:nvSpPr>
        <xdr:cNvPr id="5" name="TextBox 4">
          <a:extLst>
            <a:ext uri="{FF2B5EF4-FFF2-40B4-BE49-F238E27FC236}">
              <a16:creationId xmlns:a16="http://schemas.microsoft.com/office/drawing/2014/main" id="{EA88E0F2-484F-431F-B0BE-4264542DE321}"/>
            </a:ext>
          </a:extLst>
        </xdr:cNvPr>
        <xdr:cNvSpPr txBox="1"/>
      </xdr:nvSpPr>
      <xdr:spPr>
        <a:xfrm>
          <a:off x="8469429" y="4421606"/>
          <a:ext cx="3700412" cy="46281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a:t>
          </a:r>
          <a:r>
            <a:rPr lang="en-US" sz="1100" baseline="0">
              <a:solidFill>
                <a:schemeClr val="dk1"/>
              </a:solidFill>
              <a:effectLst/>
              <a:latin typeface="+mn-lt"/>
              <a:ea typeface="+mn-ea"/>
              <a:cs typeface="+mn-cs"/>
            </a:rPr>
            <a:t> 5d  WEEKDAY returns the Day of the week, default is Sunday is the first day of the week.</a:t>
          </a:r>
          <a:endParaRPr lang="en-US" sz="1100" baseline="0">
            <a:solidFill>
              <a:schemeClr val="dk1"/>
            </a:solidFill>
            <a:effectLst/>
            <a:latin typeface="Courier New" panose="02070309020205020404" pitchFamily="49" charset="0"/>
            <a:ea typeface="+mn-ea"/>
            <a:cs typeface="Courier New" panose="02070309020205020404" pitchFamily="49" charset="0"/>
          </a:endParaRPr>
        </a:p>
        <a:p>
          <a:endParaRPr lang="en-US" sz="110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7</xdr:col>
      <xdr:colOff>80211</xdr:colOff>
      <xdr:row>29</xdr:row>
      <xdr:rowOff>8021</xdr:rowOff>
    </xdr:from>
    <xdr:to>
      <xdr:col>13</xdr:col>
      <xdr:colOff>31583</xdr:colOff>
      <xdr:row>32</xdr:row>
      <xdr:rowOff>128337</xdr:rowOff>
    </xdr:to>
    <xdr:sp macro="" textlink="">
      <xdr:nvSpPr>
        <xdr:cNvPr id="6" name="TextBox 5">
          <a:extLst>
            <a:ext uri="{FF2B5EF4-FFF2-40B4-BE49-F238E27FC236}">
              <a16:creationId xmlns:a16="http://schemas.microsoft.com/office/drawing/2014/main" id="{E50E46F7-0B7B-466B-9254-DDDE72996513}"/>
            </a:ext>
          </a:extLst>
        </xdr:cNvPr>
        <xdr:cNvSpPr txBox="1"/>
      </xdr:nvSpPr>
      <xdr:spPr>
        <a:xfrm>
          <a:off x="8477451" y="5098181"/>
          <a:ext cx="3700412" cy="64609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a:t>
          </a:r>
          <a:r>
            <a:rPr lang="en-US" sz="1100" baseline="0">
              <a:solidFill>
                <a:schemeClr val="dk1"/>
              </a:solidFill>
              <a:effectLst/>
              <a:latin typeface="+mn-lt"/>
              <a:ea typeface="+mn-ea"/>
              <a:cs typeface="+mn-cs"/>
            </a:rPr>
            <a:t> 5e  WEEKNUM returns the week number (how many weeks since January 1 of the same year)</a:t>
          </a:r>
          <a:endParaRPr lang="en-US" sz="110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7</xdr:col>
      <xdr:colOff>64169</xdr:colOff>
      <xdr:row>34</xdr:row>
      <xdr:rowOff>40107</xdr:rowOff>
    </xdr:from>
    <xdr:to>
      <xdr:col>13</xdr:col>
      <xdr:colOff>15541</xdr:colOff>
      <xdr:row>40</xdr:row>
      <xdr:rowOff>16042</xdr:rowOff>
    </xdr:to>
    <xdr:sp macro="" textlink="">
      <xdr:nvSpPr>
        <xdr:cNvPr id="7" name="TextBox 6">
          <a:extLst>
            <a:ext uri="{FF2B5EF4-FFF2-40B4-BE49-F238E27FC236}">
              <a16:creationId xmlns:a16="http://schemas.microsoft.com/office/drawing/2014/main" id="{80A22C95-E85A-4F8E-8E5A-77F682AE761B}"/>
            </a:ext>
          </a:extLst>
        </xdr:cNvPr>
        <xdr:cNvSpPr txBox="1"/>
      </xdr:nvSpPr>
      <xdr:spPr>
        <a:xfrm>
          <a:off x="7620001" y="6047875"/>
          <a:ext cx="3705224" cy="103471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a:t>
          </a:r>
          <a:r>
            <a:rPr lang="en-US" sz="1100" baseline="0">
              <a:solidFill>
                <a:schemeClr val="dk1"/>
              </a:solidFill>
              <a:effectLst/>
              <a:latin typeface="+mn-lt"/>
              <a:ea typeface="+mn-ea"/>
              <a:cs typeface="+mn-cs"/>
            </a:rPr>
            <a:t> 5f  Uses TEXT to return the day of the week.</a:t>
          </a:r>
        </a:p>
        <a:p>
          <a:r>
            <a:rPr lang="en-US" sz="1100" baseline="0">
              <a:solidFill>
                <a:schemeClr val="dk1"/>
              </a:solidFill>
              <a:effectLst/>
              <a:latin typeface="+mn-lt"/>
              <a:ea typeface="+mn-ea"/>
              <a:cs typeface="+mn-cs"/>
            </a:rPr>
            <a:t>- in E29, enter  =TEXT(B29,"ddd")  </a:t>
          </a:r>
        </a:p>
        <a:p>
          <a:r>
            <a:rPr lang="en-US" sz="1100" baseline="0">
              <a:solidFill>
                <a:schemeClr val="dk1"/>
              </a:solidFill>
              <a:effectLst/>
              <a:latin typeface="+mn-lt"/>
              <a:ea typeface="+mn-ea"/>
              <a:cs typeface="+mn-cs"/>
            </a:rPr>
            <a:t>the "ddd" gives you the three letter abbreviation for the day of the week.  "dddd" gives the whole word.</a:t>
          </a:r>
        </a:p>
        <a:p>
          <a:r>
            <a:rPr lang="en-US" sz="1100" baseline="0">
              <a:solidFill>
                <a:schemeClr val="dk1"/>
              </a:solidFill>
              <a:effectLst/>
              <a:latin typeface="+mn-lt"/>
              <a:ea typeface="+mn-ea"/>
              <a:cs typeface="+mn-cs"/>
            </a:rPr>
            <a:t>"mmm" gives you the month, abbreviated.</a:t>
          </a:r>
          <a:endParaRPr lang="en-US" sz="110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0</xdr:col>
      <xdr:colOff>272716</xdr:colOff>
      <xdr:row>24</xdr:row>
      <xdr:rowOff>24063</xdr:rowOff>
    </xdr:from>
    <xdr:to>
      <xdr:col>13</xdr:col>
      <xdr:colOff>48126</xdr:colOff>
      <xdr:row>24</xdr:row>
      <xdr:rowOff>32084</xdr:rowOff>
    </xdr:to>
    <xdr:cxnSp macro="">
      <xdr:nvCxnSpPr>
        <xdr:cNvPr id="8" name="Straight Connector 7">
          <a:extLst>
            <a:ext uri="{FF2B5EF4-FFF2-40B4-BE49-F238E27FC236}">
              <a16:creationId xmlns:a16="http://schemas.microsoft.com/office/drawing/2014/main" id="{C0DDC3CD-39A2-40DF-95FE-FEB95160C0C4}"/>
            </a:ext>
          </a:extLst>
        </xdr:cNvPr>
        <xdr:cNvCxnSpPr/>
      </xdr:nvCxnSpPr>
      <xdr:spPr>
        <a:xfrm>
          <a:off x="272716" y="4230303"/>
          <a:ext cx="11921690" cy="80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248651</xdr:colOff>
      <xdr:row>41</xdr:row>
      <xdr:rowOff>0</xdr:rowOff>
    </xdr:from>
    <xdr:to>
      <xdr:col>13</xdr:col>
      <xdr:colOff>24061</xdr:colOff>
      <xdr:row>41</xdr:row>
      <xdr:rowOff>8021</xdr:rowOff>
    </xdr:to>
    <xdr:cxnSp macro="">
      <xdr:nvCxnSpPr>
        <xdr:cNvPr id="9" name="Straight Connector 8">
          <a:extLst>
            <a:ext uri="{FF2B5EF4-FFF2-40B4-BE49-F238E27FC236}">
              <a16:creationId xmlns:a16="http://schemas.microsoft.com/office/drawing/2014/main" id="{D15E0E16-A4EF-49C4-A5A7-736059E4CCD9}"/>
            </a:ext>
          </a:extLst>
        </xdr:cNvPr>
        <xdr:cNvCxnSpPr/>
      </xdr:nvCxnSpPr>
      <xdr:spPr>
        <a:xfrm>
          <a:off x="248651" y="7193280"/>
          <a:ext cx="11921690" cy="80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43</xdr:row>
      <xdr:rowOff>0</xdr:rowOff>
    </xdr:from>
    <xdr:to>
      <xdr:col>12</xdr:col>
      <xdr:colOff>577014</xdr:colOff>
      <xdr:row>46</xdr:row>
      <xdr:rowOff>88231</xdr:rowOff>
    </xdr:to>
    <xdr:sp macro="" textlink="">
      <xdr:nvSpPr>
        <xdr:cNvPr id="10" name="TextBox 9">
          <a:extLst>
            <a:ext uri="{FF2B5EF4-FFF2-40B4-BE49-F238E27FC236}">
              <a16:creationId xmlns:a16="http://schemas.microsoft.com/office/drawing/2014/main" id="{465BC336-4BAC-4912-ACE4-77E2F17B71F3}"/>
            </a:ext>
          </a:extLst>
        </xdr:cNvPr>
        <xdr:cNvSpPr txBox="1"/>
      </xdr:nvSpPr>
      <xdr:spPr>
        <a:xfrm>
          <a:off x="7555832" y="7668126"/>
          <a:ext cx="3705224" cy="625642"/>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a:t>
          </a:r>
          <a:r>
            <a:rPr lang="en-US" sz="1100" baseline="0">
              <a:solidFill>
                <a:schemeClr val="dk1"/>
              </a:solidFill>
              <a:effectLst/>
              <a:latin typeface="+mn-lt"/>
              <a:ea typeface="+mn-ea"/>
              <a:cs typeface="+mn-cs"/>
            </a:rPr>
            <a:t> 5g  find the number of week days between 2 dates</a:t>
          </a:r>
        </a:p>
        <a:p>
          <a:r>
            <a:rPr lang="en-US" sz="1100" baseline="0">
              <a:solidFill>
                <a:schemeClr val="dk1"/>
              </a:solidFill>
              <a:effectLst/>
              <a:latin typeface="+mn-lt"/>
              <a:ea typeface="+mn-ea"/>
              <a:cs typeface="+mn-cs"/>
            </a:rPr>
            <a:t>- in cell </a:t>
          </a:r>
          <a:r>
            <a:rPr lang="en-US" sz="1100" baseline="0">
              <a:solidFill>
                <a:schemeClr val="dk1"/>
              </a:solidFill>
              <a:effectLst/>
              <a:latin typeface="Courier New" panose="02070309020205020404" pitchFamily="49" charset="0"/>
              <a:ea typeface="+mn-ea"/>
              <a:cs typeface="Courier New" panose="02070309020205020404" pitchFamily="49" charset="0"/>
            </a:rPr>
            <a:t>C46</a:t>
          </a:r>
          <a:r>
            <a:rPr lang="en-US" sz="1100" baseline="0">
              <a:solidFill>
                <a:schemeClr val="dk1"/>
              </a:solidFill>
              <a:effectLst/>
              <a:latin typeface="+mn-lt"/>
              <a:ea typeface="+mn-ea"/>
              <a:cs typeface="+mn-cs"/>
            </a:rPr>
            <a:t>, type </a:t>
          </a:r>
          <a:r>
            <a:rPr lang="en-US" sz="1100" baseline="0">
              <a:solidFill>
                <a:schemeClr val="dk1"/>
              </a:solidFill>
              <a:effectLst/>
              <a:latin typeface="Courier New" panose="02070309020205020404" pitchFamily="49" charset="0"/>
              <a:ea typeface="+mn-ea"/>
              <a:cs typeface="Courier New" panose="02070309020205020404" pitchFamily="49" charset="0"/>
            </a:rPr>
            <a:t>=NETWORKDAYS(B46,A46)</a:t>
          </a:r>
        </a:p>
      </xdr:txBody>
    </xdr:sp>
    <xdr:clientData/>
  </xdr:twoCellAnchor>
  <xdr:twoCellAnchor>
    <xdr:from>
      <xdr:col>7</xdr:col>
      <xdr:colOff>0</xdr:colOff>
      <xdr:row>47</xdr:row>
      <xdr:rowOff>0</xdr:rowOff>
    </xdr:from>
    <xdr:to>
      <xdr:col>12</xdr:col>
      <xdr:colOff>577014</xdr:colOff>
      <xdr:row>51</xdr:row>
      <xdr:rowOff>48126</xdr:rowOff>
    </xdr:to>
    <xdr:sp macro="" textlink="">
      <xdr:nvSpPr>
        <xdr:cNvPr id="11" name="TextBox 10">
          <a:extLst>
            <a:ext uri="{FF2B5EF4-FFF2-40B4-BE49-F238E27FC236}">
              <a16:creationId xmlns:a16="http://schemas.microsoft.com/office/drawing/2014/main" id="{DF262E25-DFA3-45A8-8086-869A03AF9EFE}"/>
            </a:ext>
          </a:extLst>
        </xdr:cNvPr>
        <xdr:cNvSpPr txBox="1"/>
      </xdr:nvSpPr>
      <xdr:spPr>
        <a:xfrm>
          <a:off x="7555832" y="8390021"/>
          <a:ext cx="3705224" cy="78606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a:t>
          </a:r>
          <a:r>
            <a:rPr lang="en-US" sz="1100" baseline="0">
              <a:solidFill>
                <a:schemeClr val="dk1"/>
              </a:solidFill>
              <a:effectLst/>
              <a:latin typeface="+mn-lt"/>
              <a:ea typeface="+mn-ea"/>
              <a:cs typeface="+mn-cs"/>
            </a:rPr>
            <a:t> 5h  similar to NETWORKDAYS, except it includes weekends.  Also, the start &amp; end are transposed.</a:t>
          </a:r>
          <a:endParaRPr lang="en-US" sz="1100" baseline="0">
            <a:solidFill>
              <a:schemeClr val="dk1"/>
            </a:solidFill>
            <a:effectLst/>
            <a:latin typeface="Courier New" panose="02070309020205020404" pitchFamily="49" charset="0"/>
            <a:ea typeface="+mn-ea"/>
            <a:cs typeface="Courier New" panose="02070309020205020404" pitchFamily="49" charset="0"/>
          </a:endParaRPr>
        </a:p>
        <a:p>
          <a:r>
            <a:rPr lang="en-US" sz="1100" baseline="0">
              <a:solidFill>
                <a:schemeClr val="dk1"/>
              </a:solidFill>
              <a:effectLst/>
              <a:latin typeface="Courier New" panose="02070309020205020404" pitchFamily="49" charset="0"/>
              <a:ea typeface="+mn-ea"/>
              <a:cs typeface="Courier New" panose="02070309020205020404" pitchFamily="49" charset="0"/>
            </a:rPr>
            <a:t>- in cell D46, type =DAYS(B46,A46)</a:t>
          </a:r>
        </a:p>
      </xdr:txBody>
    </xdr:sp>
    <xdr:clientData/>
  </xdr:twoCellAnchor>
  <xdr:twoCellAnchor>
    <xdr:from>
      <xdr:col>0</xdr:col>
      <xdr:colOff>224588</xdr:colOff>
      <xdr:row>60</xdr:row>
      <xdr:rowOff>0</xdr:rowOff>
    </xdr:from>
    <xdr:to>
      <xdr:col>12</xdr:col>
      <xdr:colOff>625640</xdr:colOff>
      <xdr:row>60</xdr:row>
      <xdr:rowOff>8021</xdr:rowOff>
    </xdr:to>
    <xdr:cxnSp macro="">
      <xdr:nvCxnSpPr>
        <xdr:cNvPr id="13" name="Straight Connector 12">
          <a:extLst>
            <a:ext uri="{FF2B5EF4-FFF2-40B4-BE49-F238E27FC236}">
              <a16:creationId xmlns:a16="http://schemas.microsoft.com/office/drawing/2014/main" id="{6927AFC5-588D-41BB-9E67-D3355EBA9C8E}"/>
            </a:ext>
          </a:extLst>
        </xdr:cNvPr>
        <xdr:cNvCxnSpPr/>
      </xdr:nvCxnSpPr>
      <xdr:spPr>
        <a:xfrm>
          <a:off x="224588" y="10629900"/>
          <a:ext cx="11922492" cy="80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328863</xdr:colOff>
      <xdr:row>3</xdr:row>
      <xdr:rowOff>48126</xdr:rowOff>
    </xdr:from>
    <xdr:to>
      <xdr:col>9</xdr:col>
      <xdr:colOff>441158</xdr:colOff>
      <xdr:row>5</xdr:row>
      <xdr:rowOff>0</xdr:rowOff>
    </xdr:to>
    <xdr:sp macro="" textlink="">
      <xdr:nvSpPr>
        <xdr:cNvPr id="15" name="TextBox 14">
          <a:extLst>
            <a:ext uri="{FF2B5EF4-FFF2-40B4-BE49-F238E27FC236}">
              <a16:creationId xmlns:a16="http://schemas.microsoft.com/office/drawing/2014/main" id="{638D8F55-C915-433B-BF5D-5677B6BFD57C}"/>
            </a:ext>
          </a:extLst>
        </xdr:cNvPr>
        <xdr:cNvSpPr txBox="1"/>
      </xdr:nvSpPr>
      <xdr:spPr>
        <a:xfrm>
          <a:off x="7476423" y="573906"/>
          <a:ext cx="2611655" cy="30239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Autofill formulas all the way</a:t>
          </a:r>
          <a:r>
            <a:rPr lang="en-US" sz="1100" baseline="0"/>
            <a:t> down</a:t>
          </a:r>
        </a:p>
        <a:p>
          <a:endParaRPr lang="en-US" sz="1100"/>
        </a:p>
      </xdr:txBody>
    </xdr:sp>
    <xdr:clientData/>
  </xdr:twoCellAnchor>
  <xdr:twoCellAnchor>
    <xdr:from>
      <xdr:col>7</xdr:col>
      <xdr:colOff>0</xdr:colOff>
      <xdr:row>52</xdr:row>
      <xdr:rowOff>0</xdr:rowOff>
    </xdr:from>
    <xdr:to>
      <xdr:col>12</xdr:col>
      <xdr:colOff>577014</xdr:colOff>
      <xdr:row>56</xdr:row>
      <xdr:rowOff>48126</xdr:rowOff>
    </xdr:to>
    <xdr:sp macro="" textlink="">
      <xdr:nvSpPr>
        <xdr:cNvPr id="18" name="TextBox 17">
          <a:extLst>
            <a:ext uri="{FF2B5EF4-FFF2-40B4-BE49-F238E27FC236}">
              <a16:creationId xmlns:a16="http://schemas.microsoft.com/office/drawing/2014/main" id="{4D48EEAA-DF1B-4E80-A763-2AC6E9197D46}"/>
            </a:ext>
          </a:extLst>
        </xdr:cNvPr>
        <xdr:cNvSpPr txBox="1"/>
      </xdr:nvSpPr>
      <xdr:spPr>
        <a:xfrm>
          <a:off x="7555832" y="9312442"/>
          <a:ext cx="3705224" cy="78606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a:t>
          </a:r>
          <a:r>
            <a:rPr lang="en-US" sz="1100" baseline="0">
              <a:solidFill>
                <a:schemeClr val="dk1"/>
              </a:solidFill>
              <a:effectLst/>
              <a:latin typeface="+mn-lt"/>
              <a:ea typeface="+mn-ea"/>
              <a:cs typeface="+mn-cs"/>
            </a:rPr>
            <a:t> 5i  use WORKDAYS and add a desired number to calculate the date in the future.</a:t>
          </a:r>
          <a:endParaRPr lang="en-US" sz="1100" baseline="0">
            <a:solidFill>
              <a:schemeClr val="dk1"/>
            </a:solidFill>
            <a:effectLst/>
            <a:latin typeface="Courier New" panose="02070309020205020404" pitchFamily="49" charset="0"/>
            <a:ea typeface="+mn-ea"/>
            <a:cs typeface="Courier New" panose="02070309020205020404" pitchFamily="49" charset="0"/>
          </a:endParaRPr>
        </a:p>
        <a:p>
          <a:r>
            <a:rPr lang="en-US" sz="1100" baseline="0">
              <a:solidFill>
                <a:schemeClr val="dk1"/>
              </a:solidFill>
              <a:effectLst/>
              <a:latin typeface="Courier New" panose="02070309020205020404" pitchFamily="49" charset="0"/>
              <a:ea typeface="+mn-ea"/>
              <a:cs typeface="Courier New" panose="02070309020205020404" pitchFamily="49" charset="0"/>
            </a:rPr>
            <a:t>- in cell E46, type =WORKDAY(A46,25)</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296779</xdr:colOff>
      <xdr:row>9</xdr:row>
      <xdr:rowOff>60160</xdr:rowOff>
    </xdr:from>
    <xdr:to>
      <xdr:col>6</xdr:col>
      <xdr:colOff>166437</xdr:colOff>
      <xdr:row>14</xdr:row>
      <xdr:rowOff>50131</xdr:rowOff>
    </xdr:to>
    <xdr:sp macro="" textlink="">
      <xdr:nvSpPr>
        <xdr:cNvPr id="2" name="TextBox 1">
          <a:extLst>
            <a:ext uri="{FF2B5EF4-FFF2-40B4-BE49-F238E27FC236}">
              <a16:creationId xmlns:a16="http://schemas.microsoft.com/office/drawing/2014/main" id="{FCFA4FF1-C335-4E8E-9A4D-F1DBC72060E5}"/>
            </a:ext>
          </a:extLst>
        </xdr:cNvPr>
        <xdr:cNvSpPr txBox="1"/>
      </xdr:nvSpPr>
      <xdr:spPr>
        <a:xfrm>
          <a:off x="3294647" y="1955134"/>
          <a:ext cx="3609474" cy="104273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I divide by 0, I get an error.  Notice the #DIV/0</a:t>
          </a:r>
          <a:r>
            <a:rPr lang="en-US" sz="1100" baseline="0"/>
            <a:t>! message and the little green triangle in the corner. </a:t>
          </a:r>
        </a:p>
        <a:p>
          <a:endParaRPr lang="en-US" sz="1100" baseline="0">
            <a:latin typeface="Courier New" panose="02070309020205020404" pitchFamily="49" charset="0"/>
            <a:cs typeface="Courier New" panose="02070309020205020404" pitchFamily="49" charset="0"/>
          </a:endParaRPr>
        </a:p>
        <a:p>
          <a:r>
            <a:rPr lang="en-US" sz="1100" baseline="0">
              <a:latin typeface="Courier New" panose="02070309020205020404" pitchFamily="49" charset="0"/>
              <a:cs typeface="Courier New" panose="02070309020205020404" pitchFamily="49" charset="0"/>
            </a:rPr>
            <a:t>Formulas &gt; Error Checking  </a:t>
          </a:r>
          <a:r>
            <a:rPr lang="en-US" sz="1100" baseline="0">
              <a:latin typeface="Century Gothic" panose="020B0502020202020204" pitchFamily="34" charset="0"/>
              <a:cs typeface="Courier New" panose="02070309020205020404" pitchFamily="49" charset="0"/>
            </a:rPr>
            <a:t>to see more information about the error.</a:t>
          </a:r>
        </a:p>
        <a:p>
          <a:endParaRPr lang="en-US" sz="1100" baseline="0">
            <a:latin typeface="Courier New" panose="02070309020205020404" pitchFamily="49" charset="0"/>
            <a:cs typeface="Courier New" panose="02070309020205020404" pitchFamily="49" charset="0"/>
          </a:endParaRPr>
        </a:p>
      </xdr:txBody>
    </xdr:sp>
    <xdr:clientData/>
  </xdr:twoCellAnchor>
  <xdr:twoCellAnchor>
    <xdr:from>
      <xdr:col>3</xdr:col>
      <xdr:colOff>288758</xdr:colOff>
      <xdr:row>14</xdr:row>
      <xdr:rowOff>120316</xdr:rowOff>
    </xdr:from>
    <xdr:to>
      <xdr:col>6</xdr:col>
      <xdr:colOff>144379</xdr:colOff>
      <xdr:row>17</xdr:row>
      <xdr:rowOff>64169</xdr:rowOff>
    </xdr:to>
    <xdr:sp macro="" textlink="">
      <xdr:nvSpPr>
        <xdr:cNvPr id="3" name="TextBox 2">
          <a:extLst>
            <a:ext uri="{FF2B5EF4-FFF2-40B4-BE49-F238E27FC236}">
              <a16:creationId xmlns:a16="http://schemas.microsoft.com/office/drawing/2014/main" id="{29F05380-4F06-42D3-81EC-D24539008A46}"/>
            </a:ext>
          </a:extLst>
        </xdr:cNvPr>
        <xdr:cNvSpPr txBox="1"/>
      </xdr:nvSpPr>
      <xdr:spPr>
        <a:xfrm>
          <a:off x="3368842" y="2245895"/>
          <a:ext cx="3705726" cy="46522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Here I use IFERROR to trap any problems.</a:t>
          </a:r>
        </a:p>
        <a:p>
          <a:r>
            <a:rPr lang="en-US" sz="1100">
              <a:solidFill>
                <a:schemeClr val="dk1"/>
              </a:solidFill>
              <a:effectLst/>
              <a:latin typeface="+mn-lt"/>
              <a:ea typeface="+mn-ea"/>
              <a:cs typeface="+mn-cs"/>
            </a:rPr>
            <a:t>=IFERROR(C8/B7,"error in calculation")</a:t>
          </a:r>
          <a:endParaRPr lang="en-US" sz="110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0</xdr:col>
      <xdr:colOff>272716</xdr:colOff>
      <xdr:row>26</xdr:row>
      <xdr:rowOff>24063</xdr:rowOff>
    </xdr:from>
    <xdr:to>
      <xdr:col>13</xdr:col>
      <xdr:colOff>48126</xdr:colOff>
      <xdr:row>26</xdr:row>
      <xdr:rowOff>32084</xdr:rowOff>
    </xdr:to>
    <xdr:cxnSp macro="">
      <xdr:nvCxnSpPr>
        <xdr:cNvPr id="8" name="Straight Connector 7">
          <a:extLst>
            <a:ext uri="{FF2B5EF4-FFF2-40B4-BE49-F238E27FC236}">
              <a16:creationId xmlns:a16="http://schemas.microsoft.com/office/drawing/2014/main" id="{316C8CDC-A5AB-41CC-A160-7E8032B5A1F2}"/>
            </a:ext>
          </a:extLst>
        </xdr:cNvPr>
        <xdr:cNvCxnSpPr/>
      </xdr:nvCxnSpPr>
      <xdr:spPr>
        <a:xfrm>
          <a:off x="272716" y="4230303"/>
          <a:ext cx="11075870" cy="80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328862</xdr:colOff>
      <xdr:row>28</xdr:row>
      <xdr:rowOff>168442</xdr:rowOff>
    </xdr:from>
    <xdr:to>
      <xdr:col>7</xdr:col>
      <xdr:colOff>80209</xdr:colOff>
      <xdr:row>32</xdr:row>
      <xdr:rowOff>1</xdr:rowOff>
    </xdr:to>
    <xdr:sp macro="" textlink="">
      <xdr:nvSpPr>
        <xdr:cNvPr id="16" name="TextBox 15">
          <a:extLst>
            <a:ext uri="{FF2B5EF4-FFF2-40B4-BE49-F238E27FC236}">
              <a16:creationId xmlns:a16="http://schemas.microsoft.com/office/drawing/2014/main" id="{8C1201A8-52D7-4FE5-A3F4-523280336B70}"/>
            </a:ext>
          </a:extLst>
        </xdr:cNvPr>
        <xdr:cNvSpPr txBox="1"/>
      </xdr:nvSpPr>
      <xdr:spPr>
        <a:xfrm>
          <a:off x="3408946" y="4756484"/>
          <a:ext cx="4227095" cy="537412"/>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Click on the Insert Function button</a:t>
          </a:r>
          <a:r>
            <a:rPr lang="en-US" sz="1100" baseline="0">
              <a:solidFill>
                <a:schemeClr val="dk1"/>
              </a:solidFill>
              <a:effectLst/>
              <a:latin typeface="+mn-lt"/>
              <a:ea typeface="+mn-ea"/>
              <a:cs typeface="+mn-cs"/>
            </a:rPr>
            <a:t> and </a:t>
          </a:r>
          <a:r>
            <a:rPr lang="en-US" sz="1100">
              <a:solidFill>
                <a:schemeClr val="dk1"/>
              </a:solidFill>
              <a:effectLst/>
              <a:latin typeface="+mn-lt"/>
              <a:ea typeface="+mn-ea"/>
              <a:cs typeface="+mn-cs"/>
            </a:rPr>
            <a:t>use the Funcion Argument box to help set up an</a:t>
          </a:r>
          <a:r>
            <a:rPr lang="en-US" sz="1100" baseline="0">
              <a:solidFill>
                <a:schemeClr val="dk1"/>
              </a:solidFill>
              <a:effectLst/>
              <a:latin typeface="+mn-lt"/>
              <a:ea typeface="+mn-ea"/>
              <a:cs typeface="+mn-cs"/>
            </a:rPr>
            <a:t> If funtion.  Example in C28.</a:t>
          </a:r>
          <a:endParaRPr lang="en-US" sz="1100" baseline="0">
            <a:solidFill>
              <a:schemeClr val="dk1"/>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6</xdr:col>
      <xdr:colOff>541422</xdr:colOff>
      <xdr:row>14</xdr:row>
      <xdr:rowOff>60159</xdr:rowOff>
    </xdr:from>
    <xdr:to>
      <xdr:col>10</xdr:col>
      <xdr:colOff>451185</xdr:colOff>
      <xdr:row>17</xdr:row>
      <xdr:rowOff>0</xdr:rowOff>
    </xdr:to>
    <xdr:sp macro="" textlink="">
      <xdr:nvSpPr>
        <xdr:cNvPr id="4" name="TextBox 3"/>
        <xdr:cNvSpPr txBox="1"/>
      </xdr:nvSpPr>
      <xdr:spPr>
        <a:xfrm>
          <a:off x="7279106" y="3007896"/>
          <a:ext cx="2356184" cy="52136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Remember:</a:t>
          </a:r>
        </a:p>
        <a:p>
          <a:r>
            <a:rPr lang="en-US" sz="1100"/>
            <a:t>Use &lt;Ctrl</a:t>
          </a:r>
          <a:r>
            <a:rPr lang="en-US" sz="1100" baseline="0"/>
            <a:t> ~&gt; to display formulas</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476250</xdr:colOff>
      <xdr:row>0</xdr:row>
      <xdr:rowOff>95251</xdr:rowOff>
    </xdr:from>
    <xdr:to>
      <xdr:col>9</xdr:col>
      <xdr:colOff>428625</xdr:colOff>
      <xdr:row>2</xdr:row>
      <xdr:rowOff>142875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914650" y="95251"/>
          <a:ext cx="3409950" cy="46672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aseline="0">
              <a:solidFill>
                <a:schemeClr val="dk1"/>
              </a:solidFill>
              <a:effectLst/>
              <a:latin typeface="+mn-lt"/>
              <a:ea typeface="+mn-ea"/>
              <a:cs typeface="+mn-cs"/>
            </a:rPr>
            <a:t>Excel at it's best: set up formula or function once, and apply it to other rows or columns.</a:t>
          </a:r>
          <a:endParaRPr lang="en-US">
            <a:effectLst/>
          </a:endParaRPr>
        </a:p>
        <a:p>
          <a:endParaRPr lang="en-US" sz="1100"/>
        </a:p>
      </xdr:txBody>
    </xdr:sp>
    <xdr:clientData/>
  </xdr:twoCellAnchor>
  <xdr:twoCellAnchor>
    <xdr:from>
      <xdr:col>0</xdr:col>
      <xdr:colOff>152400</xdr:colOff>
      <xdr:row>23</xdr:row>
      <xdr:rowOff>85725</xdr:rowOff>
    </xdr:from>
    <xdr:to>
      <xdr:col>7</xdr:col>
      <xdr:colOff>647700</xdr:colOff>
      <xdr:row>32</xdr:row>
      <xdr:rowOff>57150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52400" y="4905375"/>
          <a:ext cx="5295900" cy="18573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1"/>
              </a:solidFill>
            </a:rPr>
            <a:t>Exercise:</a:t>
          </a:r>
        </a:p>
        <a:p>
          <a:r>
            <a:rPr lang="en-US" sz="1100"/>
            <a:t>1) SUM</a:t>
          </a:r>
          <a:r>
            <a:rPr lang="en-US" sz="1100" baseline="0"/>
            <a:t> hours from column B into B19, autofill across (horizontally).</a:t>
          </a:r>
        </a:p>
        <a:p>
          <a:r>
            <a:rPr lang="en-US" sz="1100" baseline="0"/>
            <a:t>2) SUM hours from row 8 into G8, autofill down through G19.</a:t>
          </a:r>
        </a:p>
        <a:p>
          <a:r>
            <a:rPr lang="en-US" sz="1100" baseline="0"/>
            <a:t>3) In cell </a:t>
          </a:r>
          <a:r>
            <a:rPr lang="en-US" sz="1100" baseline="0">
              <a:latin typeface="Bookman Old Style" panose="02050604050505020204" pitchFamily="18" charset="0"/>
            </a:rPr>
            <a:t>I8</a:t>
          </a:r>
          <a:r>
            <a:rPr lang="en-US" sz="1100" baseline="0">
              <a:solidFill>
                <a:schemeClr val="dk1"/>
              </a:solidFill>
              <a:effectLst/>
              <a:latin typeface="+mn-lt"/>
              <a:ea typeface="+mn-ea"/>
              <a:cs typeface="+mn-cs"/>
            </a:rPr>
            <a:t>, calculate Pay by multiplying Tot Hours * Wage.</a:t>
          </a:r>
        </a:p>
        <a:p>
          <a:r>
            <a:rPr lang="en-US" sz="1100" baseline="0">
              <a:solidFill>
                <a:schemeClr val="dk1"/>
              </a:solidFill>
              <a:effectLst/>
              <a:latin typeface="+mn-lt"/>
              <a:ea typeface="+mn-ea"/>
              <a:cs typeface="+mn-cs"/>
            </a:rPr>
            <a:t>4) Format Pay to be dollars.  Autofill down to </a:t>
          </a:r>
          <a:r>
            <a:rPr lang="en-US" sz="1100" baseline="0">
              <a:solidFill>
                <a:schemeClr val="dk1"/>
              </a:solidFill>
              <a:effectLst/>
              <a:latin typeface="Bookman Old Style" panose="02050604050505020204" pitchFamily="18" charset="0"/>
              <a:ea typeface="+mn-ea"/>
              <a:cs typeface="+mn-cs"/>
            </a:rPr>
            <a:t>I19</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5) Sum all Pay in cell </a:t>
          </a:r>
          <a:r>
            <a:rPr lang="en-US" sz="1100" baseline="0">
              <a:solidFill>
                <a:schemeClr val="dk1"/>
              </a:solidFill>
              <a:effectLst/>
              <a:latin typeface="Bookman Old Style" panose="02050604050505020204" pitchFamily="18" charset="0"/>
              <a:ea typeface="+mn-ea"/>
              <a:cs typeface="+mn-cs"/>
            </a:rPr>
            <a:t>I19</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6) Calculate Average Wage in cell </a:t>
          </a:r>
          <a:r>
            <a:rPr lang="en-US" sz="1100" baseline="0">
              <a:solidFill>
                <a:schemeClr val="dk1"/>
              </a:solidFill>
              <a:effectLst/>
              <a:latin typeface="Bookman Old Style" panose="02050604050505020204" pitchFamily="18" charset="0"/>
              <a:ea typeface="+mn-ea"/>
              <a:cs typeface="+mn-cs"/>
            </a:rPr>
            <a:t>I20</a:t>
          </a:r>
          <a:endParaRPr lang="en-US">
            <a:effectLst/>
            <a:latin typeface="Bookman Old Style" panose="02050604050505020204" pitchFamily="18" charset="0"/>
          </a:endParaRPr>
        </a:p>
        <a:p>
          <a:r>
            <a:rPr lang="en-US" sz="1100" b="0">
              <a:latin typeface="+mj-lt"/>
            </a:rPr>
            <a:t>7)</a:t>
          </a:r>
          <a:r>
            <a:rPr lang="en-US" sz="1100" b="0" baseline="0">
              <a:latin typeface="+mj-lt"/>
            </a:rPr>
            <a:t> Calculate Count of employees in cell D22</a:t>
          </a:r>
        </a:p>
        <a:p>
          <a:r>
            <a:rPr lang="en-US" sz="1100" b="0" baseline="0">
              <a:latin typeface="+mj-lt"/>
            </a:rPr>
            <a:t>8) Give your sheet a title by selecting a few cells, merging them together.  </a:t>
          </a:r>
        </a:p>
        <a:p>
          <a:r>
            <a:rPr lang="en-US" sz="1100" b="0" baseline="0">
              <a:latin typeface="+mj-lt"/>
            </a:rPr>
            <a:t>9) Make the title text a larger font, change the cell color to your choice.</a:t>
          </a:r>
          <a:endParaRPr lang="en-US" sz="1100" b="0">
            <a:latin typeface="+mj-lt"/>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5</xdr:col>
      <xdr:colOff>434340</xdr:colOff>
      <xdr:row>0</xdr:row>
      <xdr:rowOff>106680</xdr:rowOff>
    </xdr:from>
    <xdr:to>
      <xdr:col>8</xdr:col>
      <xdr:colOff>434340</xdr:colOff>
      <xdr:row>405</xdr:row>
      <xdr:rowOff>13335</xdr:rowOff>
    </xdr:to>
    <mc:AlternateContent xmlns:mc="http://schemas.openxmlformats.org/markup-compatibility/2006" xmlns:sle15="http://schemas.microsoft.com/office/drawing/2012/slicer">
      <mc:Choice Requires="sle15">
        <xdr:graphicFrame macro="">
          <xdr:nvGraphicFramePr>
            <xdr:cNvPr id="3" name="food">
              <a:extLst>
                <a:ext uri="{FF2B5EF4-FFF2-40B4-BE49-F238E27FC236}">
                  <a16:creationId xmlns:a16="http://schemas.microsoft.com/office/drawing/2014/main" id="{A6D46C36-5983-4A48-8EC4-41D2AE4D592A}"/>
                </a:ext>
              </a:extLst>
            </xdr:cNvPr>
            <xdr:cNvGraphicFramePr/>
          </xdr:nvGraphicFramePr>
          <xdr:xfrm>
            <a:off x="0" y="0"/>
            <a:ext cx="0" cy="0"/>
          </xdr:xfrm>
          <a:graphic>
            <a:graphicData uri="http://schemas.microsoft.com/office/drawing/2010/slicer">
              <sle:slicer xmlns:sle="http://schemas.microsoft.com/office/drawing/2010/slicer" name="food"/>
            </a:graphicData>
          </a:graphic>
        </xdr:graphicFrame>
      </mc:Choice>
      <mc:Fallback xmlns="">
        <xdr:sp macro="" textlink="">
          <xdr:nvSpPr>
            <xdr:cNvPr id="0" name=""/>
            <xdr:cNvSpPr>
              <a:spLocks noTextEdit="1"/>
            </xdr:cNvSpPr>
          </xdr:nvSpPr>
          <xdr:spPr>
            <a:xfrm>
              <a:off x="3810000" y="10668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9</xdr:col>
      <xdr:colOff>68580</xdr:colOff>
      <xdr:row>0</xdr:row>
      <xdr:rowOff>160020</xdr:rowOff>
    </xdr:from>
    <xdr:to>
      <xdr:col>12</xdr:col>
      <xdr:colOff>68580</xdr:colOff>
      <xdr:row>405</xdr:row>
      <xdr:rowOff>66675</xdr:rowOff>
    </xdr:to>
    <mc:AlternateContent xmlns:mc="http://schemas.openxmlformats.org/markup-compatibility/2006" xmlns:sle15="http://schemas.microsoft.com/office/drawing/2012/slicer">
      <mc:Choice Requires="sle15">
        <xdr:graphicFrame macro="">
          <xdr:nvGraphicFramePr>
            <xdr:cNvPr id="5" name="DOW">
              <a:extLst>
                <a:ext uri="{FF2B5EF4-FFF2-40B4-BE49-F238E27FC236}">
                  <a16:creationId xmlns:a16="http://schemas.microsoft.com/office/drawing/2014/main" id="{24F9ECE7-CAFB-463C-8F8B-B16FA83CD8DE}"/>
                </a:ext>
              </a:extLst>
            </xdr:cNvPr>
            <xdr:cNvGraphicFramePr/>
          </xdr:nvGraphicFramePr>
          <xdr:xfrm>
            <a:off x="0" y="0"/>
            <a:ext cx="0" cy="0"/>
          </xdr:xfrm>
          <a:graphic>
            <a:graphicData uri="http://schemas.microsoft.com/office/drawing/2010/slicer">
              <sle:slicer xmlns:sle="http://schemas.microsoft.com/office/drawing/2010/slicer" name="DOW"/>
            </a:graphicData>
          </a:graphic>
        </xdr:graphicFrame>
      </mc:Choice>
      <mc:Fallback xmlns="">
        <xdr:sp macro="" textlink="">
          <xdr:nvSpPr>
            <xdr:cNvPr id="0" name=""/>
            <xdr:cNvSpPr>
              <a:spLocks noTextEdit="1"/>
            </xdr:cNvSpPr>
          </xdr:nvSpPr>
          <xdr:spPr>
            <a:xfrm>
              <a:off x="5882640" y="16002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food" sourceName="food">
  <extLst>
    <x:ext xmlns:x15="http://schemas.microsoft.com/office/spreadsheetml/2010/11/main" uri="{2F2917AC-EB37-4324-AD4E-5DD8C200BD13}">
      <x15:tableSlicerCache tableId="1"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DOW" sourceName="DOW">
  <extLst>
    <x:ext xmlns:x15="http://schemas.microsoft.com/office/spreadsheetml/2010/11/main" uri="{2F2917AC-EB37-4324-AD4E-5DD8C200BD13}">
      <x15:tableSlicerCache tableId="1"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ood" cache="Slicer_food" caption="food" rowHeight="234950"/>
  <slicer name="DOW" cache="Slicer_DOW" caption="DOW" rowHeight="234950"/>
</slicers>
</file>

<file path=xl/tables/table1.xml><?xml version="1.0" encoding="utf-8"?>
<table xmlns="http://schemas.openxmlformats.org/spreadsheetml/2006/main" id="1" name="Table1" displayName="Table1" ref="A1:D402" totalsRowCount="1">
  <autoFilter ref="A1:D401">
    <filterColumn colId="1">
      <filters>
        <filter val="desserts"/>
      </filters>
    </filterColumn>
    <filterColumn colId="3">
      <filters>
        <filter val="7"/>
      </filters>
    </filterColumn>
  </autoFilter>
  <tableColumns count="4">
    <tableColumn id="1" name="Sale" totalsRowFunction="sum" totalsRowDxfId="2"/>
    <tableColumn id="2" name="food"/>
    <tableColumn id="3" name="Sales Date" dataDxfId="1" totalsRowDxfId="0"/>
    <tableColumn id="4" name="DOW" totalsRowFunction="countNums"/>
  </tableColumns>
  <tableStyleInfo name="TableStyleLight19" showFirstColumn="0" showLastColumn="0" showRowStripes="1" showColumnStripes="0"/>
</table>
</file>

<file path=xl/theme/theme1.xml><?xml version="1.0" encoding="utf-8"?>
<a:theme xmlns:a="http://schemas.openxmlformats.org/drawingml/2006/main" name="SPL1">
  <a:themeElements>
    <a:clrScheme name="SPL Colors">
      <a:dk1>
        <a:sysClr val="windowText" lastClr="000000"/>
      </a:dk1>
      <a:lt1>
        <a:sysClr val="window" lastClr="FFFFFF"/>
      </a:lt1>
      <a:dk2>
        <a:srgbClr val="2C7153"/>
      </a:dk2>
      <a:lt2>
        <a:srgbClr val="DADADA"/>
      </a:lt2>
      <a:accent1>
        <a:srgbClr val="F8EFD8"/>
      </a:accent1>
      <a:accent2>
        <a:srgbClr val="F9EDEC"/>
      </a:accent2>
      <a:accent3>
        <a:srgbClr val="44709D"/>
      </a:accent3>
      <a:accent4>
        <a:srgbClr val="A23C33"/>
      </a:accent4>
      <a:accent5>
        <a:srgbClr val="D97828"/>
      </a:accent5>
      <a:accent6>
        <a:srgbClr val="DEB340"/>
      </a:accent6>
      <a:hlink>
        <a:srgbClr val="585858"/>
      </a:hlink>
      <a:folHlink>
        <a:srgbClr val="585858"/>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lossy">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12700" cap="flat" cmpd="sng" algn="ctr">
          <a:solidFill>
            <a:schemeClr val="phClr">
              <a:tint val="95000"/>
              <a:shade val="95000"/>
              <a:satMod val="120000"/>
            </a:schemeClr>
          </a:solidFill>
          <a:prstDash val="solid"/>
        </a:ln>
        <a:ln w="55000" cap="flat" cmpd="thickThin" algn="ctr">
          <a:solidFill>
            <a:schemeClr val="phClr">
              <a:tint val="90000"/>
              <a:satMod val="130000"/>
            </a:schemeClr>
          </a:solidFill>
          <a:prstDash val="solid"/>
        </a:ln>
        <a:ln w="50800" cap="flat" cmpd="sng"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a:lstStyle/>
      <a:style>
        <a:lnRef idx="1">
          <a:schemeClr val="accent1"/>
        </a:lnRef>
        <a:fillRef idx="2">
          <a:schemeClr val="accent1"/>
        </a:fillRef>
        <a:effectRef idx="1">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opLeftCell="A22" workbookViewId="0">
      <selection activeCell="L19" sqref="L19"/>
    </sheetView>
  </sheetViews>
  <sheetFormatPr defaultColWidth="9.140625" defaultRowHeight="16.5" x14ac:dyDescent="0.3"/>
  <cols>
    <col min="1" max="16384" width="9.140625" style="2"/>
  </cols>
  <sheetData>
    <row r="1" spans="1:14" x14ac:dyDescent="0.3">
      <c r="A1" s="64" t="s">
        <v>16</v>
      </c>
      <c r="B1" s="65"/>
      <c r="C1" s="65"/>
      <c r="D1" s="65"/>
      <c r="E1" s="65"/>
      <c r="F1" s="65"/>
      <c r="G1" s="65"/>
      <c r="H1" s="65"/>
      <c r="I1" s="65"/>
      <c r="J1" s="65"/>
      <c r="K1" s="65"/>
      <c r="L1" s="65"/>
      <c r="M1" s="65"/>
      <c r="N1" s="65"/>
    </row>
    <row r="2" spans="1:14" x14ac:dyDescent="0.3">
      <c r="A2" s="65"/>
      <c r="B2" s="65"/>
      <c r="C2" s="65"/>
      <c r="D2" s="65"/>
      <c r="E2" s="65"/>
      <c r="F2" s="65"/>
      <c r="G2" s="65"/>
      <c r="H2" s="65"/>
      <c r="I2" s="65"/>
      <c r="J2" s="65"/>
      <c r="K2" s="65"/>
      <c r="L2" s="65"/>
      <c r="M2" s="65"/>
      <c r="N2" s="65"/>
    </row>
    <row r="3" spans="1:14" ht="17.25" thickBot="1" x14ac:dyDescent="0.35">
      <c r="A3" s="65"/>
      <c r="B3" s="65"/>
      <c r="C3" s="65"/>
      <c r="D3" s="65"/>
      <c r="E3" s="65"/>
      <c r="F3" s="65"/>
      <c r="G3" s="65"/>
      <c r="H3" s="65"/>
      <c r="I3" s="65"/>
      <c r="J3" s="65"/>
      <c r="K3" s="65"/>
      <c r="L3" s="65"/>
      <c r="M3" s="65"/>
      <c r="N3" s="65"/>
    </row>
    <row r="4" spans="1:14" x14ac:dyDescent="0.3">
      <c r="A4" s="62" t="s">
        <v>15</v>
      </c>
      <c r="B4" s="63"/>
      <c r="C4" s="15"/>
      <c r="D4" s="14"/>
    </row>
    <row r="5" spans="1:14" x14ac:dyDescent="0.3">
      <c r="A5" s="13">
        <v>2</v>
      </c>
      <c r="B5" s="8">
        <v>3</v>
      </c>
      <c r="C5" s="8">
        <v>4</v>
      </c>
      <c r="D5" s="12">
        <v>6</v>
      </c>
      <c r="E5" s="2" t="s">
        <v>13</v>
      </c>
      <c r="F5" s="2" t="s">
        <v>13</v>
      </c>
      <c r="G5" s="2" t="s">
        <v>13</v>
      </c>
    </row>
    <row r="6" spans="1:14" ht="17.25" thickBot="1" x14ac:dyDescent="0.35">
      <c r="A6" s="11">
        <v>8</v>
      </c>
      <c r="B6" s="10">
        <v>10</v>
      </c>
      <c r="C6" s="10">
        <v>0</v>
      </c>
      <c r="D6" s="9">
        <v>-5</v>
      </c>
      <c r="E6" s="2" t="s">
        <v>13</v>
      </c>
    </row>
    <row r="7" spans="1:14" x14ac:dyDescent="0.3">
      <c r="A7" s="8"/>
      <c r="B7" s="8"/>
      <c r="C7" s="8"/>
      <c r="D7" s="8"/>
    </row>
    <row r="8" spans="1:14" x14ac:dyDescent="0.3">
      <c r="A8" s="7" t="s">
        <v>14</v>
      </c>
      <c r="E8" s="2">
        <f>C5+3</f>
        <v>7</v>
      </c>
    </row>
    <row r="9" spans="1:14" x14ac:dyDescent="0.3">
      <c r="A9" s="2">
        <f>A5+B5</f>
        <v>5</v>
      </c>
      <c r="B9" s="2">
        <f>C5/D5</f>
        <v>0.66666666666666663</v>
      </c>
      <c r="C9" s="2">
        <f>B5/C5</f>
        <v>0.75</v>
      </c>
    </row>
    <row r="10" spans="1:14" x14ac:dyDescent="0.3">
      <c r="A10" s="2" t="s">
        <v>13</v>
      </c>
    </row>
    <row r="12" spans="1:14" x14ac:dyDescent="0.3">
      <c r="A12" s="2">
        <f>SUM(A9:C9)</f>
        <v>6.416666666666667</v>
      </c>
      <c r="C12" s="2" t="e">
        <f>A5/C6</f>
        <v>#DIV/0!</v>
      </c>
      <c r="E12" s="2">
        <f>B5+C6/D5+A6</f>
        <v>11</v>
      </c>
    </row>
  </sheetData>
  <mergeCells count="2">
    <mergeCell ref="A4:B4"/>
    <mergeCell ref="A1:N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M15" sqref="M15"/>
    </sheetView>
  </sheetViews>
  <sheetFormatPr defaultColWidth="9.140625" defaultRowHeight="16.5" x14ac:dyDescent="0.3"/>
  <cols>
    <col min="1" max="7" width="9.140625" style="2"/>
    <col min="8" max="8" width="13.5703125" style="2" customWidth="1"/>
    <col min="9" max="9" width="13" style="2" customWidth="1"/>
    <col min="10" max="10" width="9.140625" style="2"/>
    <col min="11" max="11" width="11.42578125" style="2" customWidth="1"/>
    <col min="12" max="16384" width="9.140625" style="2"/>
  </cols>
  <sheetData>
    <row r="1" spans="1:11" x14ac:dyDescent="0.3">
      <c r="A1" s="82" t="s">
        <v>51</v>
      </c>
      <c r="B1" s="83"/>
      <c r="C1" s="83"/>
      <c r="D1" s="83"/>
      <c r="E1" s="83"/>
      <c r="F1" s="83"/>
      <c r="G1" s="83"/>
      <c r="H1" s="83"/>
      <c r="I1" s="83"/>
    </row>
    <row r="2" spans="1:11" x14ac:dyDescent="0.3">
      <c r="A2" s="83"/>
      <c r="B2" s="83"/>
      <c r="C2" s="83"/>
      <c r="D2" s="83"/>
      <c r="E2" s="83"/>
      <c r="F2" s="83"/>
      <c r="G2" s="83"/>
      <c r="H2" s="83"/>
      <c r="I2" s="83"/>
    </row>
    <row r="3" spans="1:11" x14ac:dyDescent="0.3">
      <c r="A3" s="83"/>
      <c r="B3" s="83"/>
      <c r="C3" s="83"/>
      <c r="D3" s="83"/>
      <c r="E3" s="83"/>
      <c r="F3" s="83"/>
      <c r="G3" s="83"/>
      <c r="H3" s="83"/>
      <c r="I3" s="83"/>
    </row>
    <row r="5" spans="1:11" ht="20.25" x14ac:dyDescent="0.3">
      <c r="B5" s="81" t="s">
        <v>50</v>
      </c>
      <c r="C5" s="81"/>
      <c r="D5" s="81"/>
      <c r="E5" s="81"/>
    </row>
    <row r="6" spans="1:11" x14ac:dyDescent="0.3">
      <c r="H6" s="84" t="s">
        <v>199</v>
      </c>
      <c r="I6" s="75"/>
      <c r="J6" s="85">
        <v>0.02</v>
      </c>
    </row>
    <row r="7" spans="1:11" x14ac:dyDescent="0.3">
      <c r="A7" s="7" t="s">
        <v>47</v>
      </c>
      <c r="B7" s="7" t="s">
        <v>46</v>
      </c>
      <c r="C7" s="7" t="s">
        <v>45</v>
      </c>
      <c r="D7" s="7" t="s">
        <v>44</v>
      </c>
      <c r="E7" s="7" t="s">
        <v>43</v>
      </c>
      <c r="F7" s="7" t="s">
        <v>42</v>
      </c>
      <c r="G7" s="7" t="s">
        <v>41</v>
      </c>
      <c r="H7" s="30" t="s">
        <v>40</v>
      </c>
      <c r="I7" s="7" t="s">
        <v>39</v>
      </c>
      <c r="J7" s="7" t="s">
        <v>200</v>
      </c>
      <c r="K7" s="7" t="s">
        <v>201</v>
      </c>
    </row>
    <row r="8" spans="1:11" x14ac:dyDescent="0.3">
      <c r="A8" s="29" t="s">
        <v>38</v>
      </c>
      <c r="B8" s="28">
        <v>8</v>
      </c>
      <c r="C8" s="28">
        <v>8</v>
      </c>
      <c r="D8" s="28">
        <v>8</v>
      </c>
      <c r="E8" s="28">
        <v>8</v>
      </c>
      <c r="F8" s="28">
        <v>8</v>
      </c>
      <c r="G8" s="28">
        <f t="shared" ref="G8:G18" si="0">SUM(B8:F8)</f>
        <v>40</v>
      </c>
      <c r="H8" s="27">
        <v>17</v>
      </c>
      <c r="I8" s="33">
        <f t="shared" ref="I8:I18" si="1">G8*H8</f>
        <v>680</v>
      </c>
      <c r="J8" s="86">
        <f>I8*$J$6</f>
        <v>13.6</v>
      </c>
      <c r="K8" s="86">
        <f>I8+J8</f>
        <v>693.6</v>
      </c>
    </row>
    <row r="9" spans="1:11" x14ac:dyDescent="0.3">
      <c r="A9" s="26" t="s">
        <v>37</v>
      </c>
      <c r="B9" s="8">
        <v>8</v>
      </c>
      <c r="C9" s="8">
        <v>8</v>
      </c>
      <c r="D9" s="8">
        <v>8</v>
      </c>
      <c r="E9" s="8">
        <v>8</v>
      </c>
      <c r="F9" s="8">
        <v>8</v>
      </c>
      <c r="G9" s="8">
        <f t="shared" si="0"/>
        <v>40</v>
      </c>
      <c r="H9" s="25">
        <v>17</v>
      </c>
      <c r="I9" s="33">
        <f t="shared" si="1"/>
        <v>680</v>
      </c>
      <c r="J9" s="86">
        <f t="shared" ref="J9:J19" si="2">I9*$J$6</f>
        <v>13.6</v>
      </c>
      <c r="K9" s="86">
        <f t="shared" ref="K9:K19" si="3">I9+J9</f>
        <v>693.6</v>
      </c>
    </row>
    <row r="10" spans="1:11" x14ac:dyDescent="0.3">
      <c r="A10" s="26" t="s">
        <v>36</v>
      </c>
      <c r="B10" s="8">
        <v>7</v>
      </c>
      <c r="C10" s="8">
        <v>3</v>
      </c>
      <c r="D10" s="8">
        <v>3</v>
      </c>
      <c r="E10" s="8">
        <v>14</v>
      </c>
      <c r="F10" s="8">
        <v>3</v>
      </c>
      <c r="G10" s="8">
        <f t="shared" si="0"/>
        <v>30</v>
      </c>
      <c r="H10" s="25">
        <v>17</v>
      </c>
      <c r="I10" s="33">
        <f t="shared" si="1"/>
        <v>510</v>
      </c>
      <c r="J10" s="86">
        <f t="shared" si="2"/>
        <v>10.200000000000001</v>
      </c>
      <c r="K10" s="86">
        <f t="shared" si="3"/>
        <v>520.20000000000005</v>
      </c>
    </row>
    <row r="11" spans="1:11" x14ac:dyDescent="0.3">
      <c r="A11" s="26" t="s">
        <v>35</v>
      </c>
      <c r="B11" s="8">
        <v>8</v>
      </c>
      <c r="C11" s="8">
        <v>8</v>
      </c>
      <c r="D11" s="8">
        <v>8</v>
      </c>
      <c r="E11" s="8">
        <v>8</v>
      </c>
      <c r="F11" s="8">
        <v>8</v>
      </c>
      <c r="G11" s="8">
        <f t="shared" si="0"/>
        <v>40</v>
      </c>
      <c r="H11" s="25">
        <v>15</v>
      </c>
      <c r="I11" s="33">
        <f t="shared" si="1"/>
        <v>600</v>
      </c>
      <c r="J11" s="86">
        <f t="shared" si="2"/>
        <v>12</v>
      </c>
      <c r="K11" s="86">
        <f t="shared" si="3"/>
        <v>612</v>
      </c>
    </row>
    <row r="12" spans="1:11" x14ac:dyDescent="0.3">
      <c r="A12" s="26" t="s">
        <v>34</v>
      </c>
      <c r="B12" s="8">
        <v>8</v>
      </c>
      <c r="C12" s="8">
        <v>8</v>
      </c>
      <c r="D12" s="8">
        <v>8</v>
      </c>
      <c r="E12" s="8">
        <v>8</v>
      </c>
      <c r="F12" s="8">
        <v>8</v>
      </c>
      <c r="G12" s="8">
        <f t="shared" si="0"/>
        <v>40</v>
      </c>
      <c r="H12" s="25">
        <v>10</v>
      </c>
      <c r="I12" s="33">
        <f t="shared" si="1"/>
        <v>400</v>
      </c>
      <c r="J12" s="86">
        <f t="shared" si="2"/>
        <v>8</v>
      </c>
      <c r="K12" s="86">
        <f t="shared" si="3"/>
        <v>408</v>
      </c>
    </row>
    <row r="13" spans="1:11" x14ac:dyDescent="0.3">
      <c r="A13" s="26" t="s">
        <v>33</v>
      </c>
      <c r="B13" s="8">
        <v>0</v>
      </c>
      <c r="C13" s="8">
        <v>0</v>
      </c>
      <c r="D13" s="8">
        <v>0</v>
      </c>
      <c r="E13" s="8">
        <v>5</v>
      </c>
      <c r="F13" s="8">
        <v>4</v>
      </c>
      <c r="G13" s="8">
        <f t="shared" si="0"/>
        <v>9</v>
      </c>
      <c r="H13" s="25">
        <v>12</v>
      </c>
      <c r="I13" s="33">
        <f t="shared" si="1"/>
        <v>108</v>
      </c>
      <c r="J13" s="86">
        <f t="shared" si="2"/>
        <v>2.16</v>
      </c>
      <c r="K13" s="86">
        <f t="shared" si="3"/>
        <v>110.16</v>
      </c>
    </row>
    <row r="14" spans="1:11" x14ac:dyDescent="0.3">
      <c r="A14" s="26" t="s">
        <v>32</v>
      </c>
      <c r="B14" s="8">
        <v>0</v>
      </c>
      <c r="C14" s="8">
        <v>0</v>
      </c>
      <c r="D14" s="8">
        <v>0</v>
      </c>
      <c r="E14" s="8">
        <v>4</v>
      </c>
      <c r="F14" s="8">
        <v>6</v>
      </c>
      <c r="G14" s="8">
        <f t="shared" si="0"/>
        <v>10</v>
      </c>
      <c r="H14" s="25">
        <v>12</v>
      </c>
      <c r="I14" s="33">
        <f t="shared" si="1"/>
        <v>120</v>
      </c>
      <c r="J14" s="86">
        <f t="shared" si="2"/>
        <v>2.4</v>
      </c>
      <c r="K14" s="86">
        <f t="shared" si="3"/>
        <v>122.4</v>
      </c>
    </row>
    <row r="15" spans="1:11" x14ac:dyDescent="0.3">
      <c r="A15" s="26" t="s">
        <v>31</v>
      </c>
      <c r="B15" s="8">
        <v>0</v>
      </c>
      <c r="C15" s="8">
        <v>0</v>
      </c>
      <c r="D15" s="8">
        <v>0</v>
      </c>
      <c r="E15" s="8">
        <v>5</v>
      </c>
      <c r="F15" s="8">
        <v>4</v>
      </c>
      <c r="G15" s="8">
        <f t="shared" si="0"/>
        <v>9</v>
      </c>
      <c r="H15" s="25">
        <v>15</v>
      </c>
      <c r="I15" s="33">
        <f t="shared" si="1"/>
        <v>135</v>
      </c>
      <c r="J15" s="86">
        <f t="shared" si="2"/>
        <v>2.7</v>
      </c>
      <c r="K15" s="86">
        <f t="shared" si="3"/>
        <v>137.69999999999999</v>
      </c>
    </row>
    <row r="16" spans="1:11" x14ac:dyDescent="0.3">
      <c r="A16" s="26" t="s">
        <v>30</v>
      </c>
      <c r="B16" s="8">
        <v>8</v>
      </c>
      <c r="C16" s="8">
        <v>8</v>
      </c>
      <c r="D16" s="8">
        <v>8</v>
      </c>
      <c r="E16" s="8">
        <v>8</v>
      </c>
      <c r="F16" s="8">
        <v>8</v>
      </c>
      <c r="G16" s="8">
        <f t="shared" si="0"/>
        <v>40</v>
      </c>
      <c r="H16" s="25">
        <v>14</v>
      </c>
      <c r="I16" s="33">
        <f t="shared" si="1"/>
        <v>560</v>
      </c>
      <c r="J16" s="86">
        <f t="shared" si="2"/>
        <v>11.200000000000001</v>
      </c>
      <c r="K16" s="86">
        <f t="shared" si="3"/>
        <v>571.20000000000005</v>
      </c>
    </row>
    <row r="17" spans="1:11" x14ac:dyDescent="0.3">
      <c r="A17" s="26" t="s">
        <v>29</v>
      </c>
      <c r="B17" s="8">
        <v>10</v>
      </c>
      <c r="C17" s="8">
        <v>6</v>
      </c>
      <c r="D17" s="8">
        <v>6</v>
      </c>
      <c r="E17" s="8">
        <v>10</v>
      </c>
      <c r="F17" s="8">
        <v>4</v>
      </c>
      <c r="G17" s="8">
        <f t="shared" si="0"/>
        <v>36</v>
      </c>
      <c r="H17" s="25">
        <v>15</v>
      </c>
      <c r="I17" s="33">
        <f t="shared" si="1"/>
        <v>540</v>
      </c>
      <c r="J17" s="86">
        <f t="shared" si="2"/>
        <v>10.8</v>
      </c>
      <c r="K17" s="86">
        <f t="shared" si="3"/>
        <v>550.79999999999995</v>
      </c>
    </row>
    <row r="18" spans="1:11" x14ac:dyDescent="0.3">
      <c r="A18" s="24" t="s">
        <v>28</v>
      </c>
      <c r="B18" s="23">
        <v>4</v>
      </c>
      <c r="C18" s="23">
        <v>5</v>
      </c>
      <c r="D18" s="23">
        <v>4</v>
      </c>
      <c r="E18" s="23">
        <v>5</v>
      </c>
      <c r="F18" s="23">
        <v>4</v>
      </c>
      <c r="G18" s="23">
        <f t="shared" si="0"/>
        <v>22</v>
      </c>
      <c r="H18" s="22">
        <v>13</v>
      </c>
      <c r="I18" s="33">
        <f t="shared" si="1"/>
        <v>286</v>
      </c>
      <c r="J18" s="86">
        <f t="shared" si="2"/>
        <v>5.72</v>
      </c>
      <c r="K18" s="86">
        <f t="shared" si="3"/>
        <v>291.72000000000003</v>
      </c>
    </row>
    <row r="19" spans="1:11" x14ac:dyDescent="0.3">
      <c r="A19" s="2" t="s">
        <v>49</v>
      </c>
      <c r="B19" s="7">
        <f t="shared" ref="B19:G19" si="4">SUM(B8:B18)</f>
        <v>61</v>
      </c>
      <c r="C19" s="7">
        <f t="shared" si="4"/>
        <v>54</v>
      </c>
      <c r="D19" s="7">
        <f t="shared" si="4"/>
        <v>53</v>
      </c>
      <c r="E19" s="7">
        <f t="shared" si="4"/>
        <v>83</v>
      </c>
      <c r="F19" s="7">
        <f t="shared" si="4"/>
        <v>65</v>
      </c>
      <c r="G19" s="7">
        <f t="shared" si="4"/>
        <v>316</v>
      </c>
      <c r="H19" s="32" t="s">
        <v>26</v>
      </c>
      <c r="I19" s="33">
        <f>SUM(I8:I18)</f>
        <v>4619</v>
      </c>
      <c r="J19" s="86">
        <f t="shared" si="2"/>
        <v>92.38</v>
      </c>
      <c r="K19" s="86">
        <f t="shared" si="3"/>
        <v>4711.38</v>
      </c>
    </row>
    <row r="20" spans="1:11" x14ac:dyDescent="0.3">
      <c r="H20" s="32" t="s">
        <v>25</v>
      </c>
      <c r="I20" s="31">
        <f>AVERAGE(I8:I18)</f>
        <v>419.90909090909093</v>
      </c>
      <c r="J20" s="31">
        <f t="shared" ref="J20:K20" si="5">AVERAGE(J8:J18)</f>
        <v>8.3981818181818184</v>
      </c>
      <c r="K20" s="31">
        <f t="shared" si="5"/>
        <v>428.30727272727273</v>
      </c>
    </row>
    <row r="22" spans="1:11" x14ac:dyDescent="0.3">
      <c r="A22" s="2" t="s">
        <v>24</v>
      </c>
      <c r="D22" s="2">
        <f>COUNTA(H8:H18)</f>
        <v>11</v>
      </c>
    </row>
  </sheetData>
  <mergeCells count="3">
    <mergeCell ref="B5:E5"/>
    <mergeCell ref="A1:I3"/>
    <mergeCell ref="H6:I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1"/>
  <sheetViews>
    <sheetView workbookViewId="0">
      <selection activeCell="J20" sqref="J20"/>
    </sheetView>
  </sheetViews>
  <sheetFormatPr defaultRowHeight="15" x14ac:dyDescent="0.25"/>
  <cols>
    <col min="3" max="3" width="10.5703125" style="46" bestFit="1" customWidth="1"/>
  </cols>
  <sheetData>
    <row r="1" spans="1:15" x14ac:dyDescent="0.25">
      <c r="A1" s="51" t="s">
        <v>0</v>
      </c>
      <c r="B1" s="50" t="s">
        <v>1</v>
      </c>
      <c r="C1" s="46" t="s">
        <v>185</v>
      </c>
      <c r="D1" s="55" t="s">
        <v>187</v>
      </c>
      <c r="E1" s="55"/>
      <c r="G1" s="77" t="s">
        <v>191</v>
      </c>
      <c r="H1" s="78"/>
      <c r="I1" s="78"/>
      <c r="J1" s="78"/>
      <c r="K1" s="78"/>
      <c r="L1" s="78"/>
      <c r="M1" s="78"/>
    </row>
    <row r="2" spans="1:15" x14ac:dyDescent="0.25">
      <c r="A2" s="53">
        <v>57.96</v>
      </c>
      <c r="B2" s="52" t="s">
        <v>8</v>
      </c>
      <c r="C2" s="46">
        <v>42930</v>
      </c>
      <c r="D2">
        <f>WEEKDAY(C2)</f>
        <v>6</v>
      </c>
      <c r="G2" s="78"/>
      <c r="H2" s="78"/>
      <c r="I2" s="78"/>
      <c r="J2" s="78"/>
      <c r="K2" s="78"/>
      <c r="L2" s="78"/>
      <c r="M2" s="78"/>
    </row>
    <row r="3" spans="1:15" x14ac:dyDescent="0.25">
      <c r="A3" s="53">
        <v>18.149999999999999</v>
      </c>
      <c r="B3" s="52" t="s">
        <v>9</v>
      </c>
      <c r="C3" s="46">
        <v>42073</v>
      </c>
      <c r="D3">
        <f t="shared" ref="D3:D66" si="0">WEEKDAY(C3)</f>
        <v>3</v>
      </c>
      <c r="G3" s="55" t="s">
        <v>8</v>
      </c>
      <c r="H3" s="55" t="s">
        <v>9</v>
      </c>
      <c r="I3" s="55" t="s">
        <v>10</v>
      </c>
      <c r="J3" s="55" t="s">
        <v>6</v>
      </c>
      <c r="K3" s="55" t="s">
        <v>7</v>
      </c>
      <c r="L3" s="55" t="s">
        <v>2</v>
      </c>
      <c r="M3" s="55" t="s">
        <v>186</v>
      </c>
      <c r="N3" s="55" t="s">
        <v>5</v>
      </c>
      <c r="O3" s="55" t="s">
        <v>13</v>
      </c>
    </row>
    <row r="4" spans="1:15" x14ac:dyDescent="0.25">
      <c r="A4" s="53">
        <v>805.04</v>
      </c>
      <c r="B4" s="52" t="s">
        <v>10</v>
      </c>
      <c r="C4" s="46">
        <v>42023</v>
      </c>
      <c r="D4">
        <f t="shared" si="0"/>
        <v>2</v>
      </c>
      <c r="G4">
        <f>SUMIF($B$2:$B$401,G3,$A$2:$A$401)</f>
        <v>38183.630000000005</v>
      </c>
      <c r="H4">
        <f t="shared" ref="H4:N4" si="1">SUMIF($B$2:$B$401,H3,$A$2:$A$401)</f>
        <v>16939.629999999997</v>
      </c>
      <c r="I4">
        <f t="shared" si="1"/>
        <v>23075.79</v>
      </c>
      <c r="J4">
        <f t="shared" si="1"/>
        <v>15555.03</v>
      </c>
      <c r="K4">
        <f t="shared" si="1"/>
        <v>25186.929999999997</v>
      </c>
      <c r="L4">
        <f t="shared" si="1"/>
        <v>17638.570000000003</v>
      </c>
      <c r="M4">
        <f t="shared" si="1"/>
        <v>14276.539999999997</v>
      </c>
      <c r="N4">
        <f t="shared" si="1"/>
        <v>18923.659999999996</v>
      </c>
      <c r="O4" s="55" t="s">
        <v>13</v>
      </c>
    </row>
    <row r="5" spans="1:15" x14ac:dyDescent="0.25">
      <c r="A5" s="53">
        <v>852.18</v>
      </c>
      <c r="B5" s="52" t="s">
        <v>10</v>
      </c>
      <c r="C5" s="46">
        <v>43370</v>
      </c>
      <c r="D5">
        <f t="shared" si="0"/>
        <v>5</v>
      </c>
    </row>
    <row r="6" spans="1:15" x14ac:dyDescent="0.25">
      <c r="A6" s="53">
        <v>658.84</v>
      </c>
      <c r="B6" s="52" t="s">
        <v>6</v>
      </c>
      <c r="C6" s="46">
        <v>42250</v>
      </c>
      <c r="D6">
        <f t="shared" si="0"/>
        <v>5</v>
      </c>
    </row>
    <row r="7" spans="1:15" x14ac:dyDescent="0.25">
      <c r="A7" s="53">
        <v>531.41999999999996</v>
      </c>
      <c r="B7" s="52" t="s">
        <v>8</v>
      </c>
      <c r="C7" s="46">
        <v>43368</v>
      </c>
      <c r="D7">
        <f t="shared" si="0"/>
        <v>3</v>
      </c>
    </row>
    <row r="8" spans="1:15" x14ac:dyDescent="0.25">
      <c r="A8" s="53">
        <v>107.24</v>
      </c>
      <c r="B8" s="52" t="s">
        <v>4</v>
      </c>
      <c r="C8" s="46">
        <v>43422</v>
      </c>
      <c r="D8">
        <f t="shared" si="0"/>
        <v>1</v>
      </c>
    </row>
    <row r="9" spans="1:15" x14ac:dyDescent="0.25">
      <c r="A9" s="53">
        <v>859.39</v>
      </c>
      <c r="B9" s="52" t="s">
        <v>8</v>
      </c>
      <c r="C9" s="46">
        <v>42692</v>
      </c>
      <c r="D9">
        <f t="shared" si="0"/>
        <v>6</v>
      </c>
    </row>
    <row r="10" spans="1:15" x14ac:dyDescent="0.25">
      <c r="A10" s="53">
        <v>227.25</v>
      </c>
      <c r="B10" s="52" t="s">
        <v>7</v>
      </c>
      <c r="C10" s="46">
        <v>42380</v>
      </c>
      <c r="D10">
        <f t="shared" si="0"/>
        <v>2</v>
      </c>
    </row>
    <row r="11" spans="1:15" x14ac:dyDescent="0.25">
      <c r="A11" s="53">
        <v>130.6</v>
      </c>
      <c r="B11" s="52" t="s">
        <v>2</v>
      </c>
      <c r="C11" s="46">
        <v>43148</v>
      </c>
      <c r="D11">
        <f t="shared" si="0"/>
        <v>7</v>
      </c>
    </row>
    <row r="12" spans="1:15" x14ac:dyDescent="0.25">
      <c r="A12" s="53">
        <v>991.47</v>
      </c>
      <c r="B12" s="52" t="s">
        <v>8</v>
      </c>
      <c r="C12" s="46">
        <v>42250</v>
      </c>
      <c r="D12">
        <f t="shared" si="0"/>
        <v>5</v>
      </c>
    </row>
    <row r="13" spans="1:15" x14ac:dyDescent="0.25">
      <c r="A13" s="53">
        <v>470.66</v>
      </c>
      <c r="B13" s="52" t="s">
        <v>7</v>
      </c>
      <c r="C13" s="46">
        <v>43283</v>
      </c>
      <c r="D13">
        <f t="shared" si="0"/>
        <v>2</v>
      </c>
      <c r="J13" s="55" t="s">
        <v>193</v>
      </c>
      <c r="K13" s="55" t="s">
        <v>194</v>
      </c>
    </row>
    <row r="14" spans="1:15" x14ac:dyDescent="0.25">
      <c r="A14" s="53">
        <v>461.09</v>
      </c>
      <c r="B14" s="52" t="s">
        <v>7</v>
      </c>
      <c r="C14" s="46">
        <v>42898</v>
      </c>
      <c r="D14">
        <f t="shared" si="0"/>
        <v>2</v>
      </c>
      <c r="J14" s="55" t="s">
        <v>190</v>
      </c>
      <c r="K14" s="55" t="s">
        <v>192</v>
      </c>
    </row>
    <row r="15" spans="1:15" x14ac:dyDescent="0.25">
      <c r="A15" s="53">
        <v>863.81</v>
      </c>
      <c r="B15" s="52" t="s">
        <v>7</v>
      </c>
      <c r="C15" s="46">
        <v>42672</v>
      </c>
      <c r="D15">
        <f t="shared" si="0"/>
        <v>7</v>
      </c>
      <c r="H15" s="56" t="s">
        <v>188</v>
      </c>
      <c r="I15" s="57">
        <v>1</v>
      </c>
      <c r="J15">
        <f t="shared" ref="J15:J21" si="2">SUMIF($D$2:$D$401,I15,$A$2:$A$401)</f>
        <v>27205.4</v>
      </c>
      <c r="K15">
        <f>COUNTIF($D$2:$D$401,I15)</f>
        <v>54</v>
      </c>
    </row>
    <row r="16" spans="1:15" x14ac:dyDescent="0.25">
      <c r="A16" s="53">
        <v>114.44</v>
      </c>
      <c r="B16" s="52" t="s">
        <v>9</v>
      </c>
      <c r="C16" s="46">
        <v>42994</v>
      </c>
      <c r="D16">
        <f t="shared" si="0"/>
        <v>7</v>
      </c>
      <c r="H16" s="56" t="s">
        <v>46</v>
      </c>
      <c r="I16" s="57">
        <v>2</v>
      </c>
      <c r="J16">
        <f t="shared" si="2"/>
        <v>35241.169999999984</v>
      </c>
      <c r="K16">
        <f t="shared" ref="K16:K21" si="3">COUNTIF($D$2:$D$401,I16)</f>
        <v>70</v>
      </c>
    </row>
    <row r="17" spans="1:11" x14ac:dyDescent="0.25">
      <c r="A17" s="53">
        <v>28.2</v>
      </c>
      <c r="B17" s="54" t="s">
        <v>186</v>
      </c>
      <c r="C17" s="46">
        <v>42454</v>
      </c>
      <c r="D17">
        <f t="shared" si="0"/>
        <v>6</v>
      </c>
      <c r="H17" s="56" t="s">
        <v>45</v>
      </c>
      <c r="I17" s="57">
        <v>3</v>
      </c>
      <c r="J17">
        <f t="shared" si="2"/>
        <v>28340.609999999997</v>
      </c>
      <c r="K17">
        <f t="shared" si="3"/>
        <v>61</v>
      </c>
    </row>
    <row r="18" spans="1:11" x14ac:dyDescent="0.25">
      <c r="A18" s="53">
        <v>649.33000000000004</v>
      </c>
      <c r="B18" s="52" t="s">
        <v>8</v>
      </c>
      <c r="C18" s="46">
        <v>42350</v>
      </c>
      <c r="D18">
        <f t="shared" si="0"/>
        <v>7</v>
      </c>
      <c r="H18" s="56" t="s">
        <v>44</v>
      </c>
      <c r="I18" s="57">
        <v>4</v>
      </c>
      <c r="J18">
        <f t="shared" si="2"/>
        <v>26376.899999999991</v>
      </c>
      <c r="K18">
        <f t="shared" si="3"/>
        <v>60</v>
      </c>
    </row>
    <row r="19" spans="1:11" x14ac:dyDescent="0.25">
      <c r="A19" s="53">
        <v>146.13</v>
      </c>
      <c r="B19" s="52" t="s">
        <v>8</v>
      </c>
      <c r="C19" s="46">
        <v>43131</v>
      </c>
      <c r="D19">
        <f t="shared" si="0"/>
        <v>4</v>
      </c>
      <c r="H19" s="56" t="s">
        <v>43</v>
      </c>
      <c r="I19" s="57">
        <v>5</v>
      </c>
      <c r="J19">
        <f t="shared" si="2"/>
        <v>23510.620000000006</v>
      </c>
      <c r="K19">
        <f t="shared" si="3"/>
        <v>49</v>
      </c>
    </row>
    <row r="20" spans="1:11" x14ac:dyDescent="0.25">
      <c r="A20" s="53">
        <v>627.94000000000005</v>
      </c>
      <c r="B20" s="52" t="s">
        <v>7</v>
      </c>
      <c r="C20" s="46">
        <v>42954</v>
      </c>
      <c r="D20">
        <f t="shared" si="0"/>
        <v>2</v>
      </c>
      <c r="H20" s="56" t="s">
        <v>42</v>
      </c>
      <c r="I20" s="57">
        <v>6</v>
      </c>
      <c r="J20">
        <f t="shared" si="2"/>
        <v>27937.579999999998</v>
      </c>
      <c r="K20">
        <f t="shared" si="3"/>
        <v>53</v>
      </c>
    </row>
    <row r="21" spans="1:11" x14ac:dyDescent="0.25">
      <c r="A21" s="53">
        <v>356.24</v>
      </c>
      <c r="B21" s="54" t="s">
        <v>186</v>
      </c>
      <c r="C21" s="46">
        <v>42025</v>
      </c>
      <c r="D21">
        <f t="shared" si="0"/>
        <v>4</v>
      </c>
      <c r="H21" s="56" t="s">
        <v>189</v>
      </c>
      <c r="I21" s="57">
        <v>7</v>
      </c>
      <c r="J21">
        <f t="shared" si="2"/>
        <v>29429.980000000007</v>
      </c>
      <c r="K21">
        <f t="shared" si="3"/>
        <v>53</v>
      </c>
    </row>
    <row r="22" spans="1:11" x14ac:dyDescent="0.25">
      <c r="A22" s="53">
        <v>817.24</v>
      </c>
      <c r="B22" s="54" t="s">
        <v>186</v>
      </c>
      <c r="C22" s="46">
        <v>42126</v>
      </c>
      <c r="D22">
        <f t="shared" si="0"/>
        <v>7</v>
      </c>
    </row>
    <row r="23" spans="1:11" x14ac:dyDescent="0.25">
      <c r="A23" s="53">
        <v>102.16</v>
      </c>
      <c r="B23" s="52" t="s">
        <v>10</v>
      </c>
      <c r="C23" s="46">
        <v>43422</v>
      </c>
      <c r="D23">
        <f t="shared" si="0"/>
        <v>1</v>
      </c>
    </row>
    <row r="24" spans="1:11" x14ac:dyDescent="0.25">
      <c r="A24" s="53">
        <v>323.36</v>
      </c>
      <c r="B24" s="52" t="s">
        <v>6</v>
      </c>
      <c r="C24" s="46">
        <v>43065</v>
      </c>
      <c r="D24">
        <f t="shared" si="0"/>
        <v>1</v>
      </c>
    </row>
    <row r="25" spans="1:11" x14ac:dyDescent="0.25">
      <c r="A25" s="53">
        <v>74.12</v>
      </c>
      <c r="B25" s="52" t="s">
        <v>2</v>
      </c>
      <c r="C25" s="46">
        <v>42995</v>
      </c>
      <c r="D25">
        <f t="shared" si="0"/>
        <v>1</v>
      </c>
    </row>
    <row r="26" spans="1:11" x14ac:dyDescent="0.25">
      <c r="A26" s="53">
        <v>429.3</v>
      </c>
      <c r="B26" s="52" t="s">
        <v>3</v>
      </c>
      <c r="C26" s="46">
        <v>42700</v>
      </c>
      <c r="D26">
        <f t="shared" si="0"/>
        <v>7</v>
      </c>
    </row>
    <row r="27" spans="1:11" x14ac:dyDescent="0.25">
      <c r="A27" s="53">
        <v>626.20000000000005</v>
      </c>
      <c r="B27" s="52" t="s">
        <v>8</v>
      </c>
      <c r="C27" s="46">
        <v>42724</v>
      </c>
      <c r="D27">
        <f t="shared" si="0"/>
        <v>3</v>
      </c>
    </row>
    <row r="28" spans="1:11" x14ac:dyDescent="0.25">
      <c r="A28" s="53">
        <v>43.04</v>
      </c>
      <c r="B28" s="52" t="s">
        <v>8</v>
      </c>
      <c r="C28" s="46">
        <v>42250</v>
      </c>
      <c r="D28">
        <f t="shared" si="0"/>
        <v>5</v>
      </c>
    </row>
    <row r="29" spans="1:11" x14ac:dyDescent="0.25">
      <c r="A29" s="53">
        <v>266.22000000000003</v>
      </c>
      <c r="B29" s="52" t="s">
        <v>7</v>
      </c>
      <c r="C29" s="46">
        <v>42497</v>
      </c>
      <c r="D29">
        <f t="shared" si="0"/>
        <v>7</v>
      </c>
    </row>
    <row r="30" spans="1:11" x14ac:dyDescent="0.25">
      <c r="A30" s="53">
        <v>176.59</v>
      </c>
      <c r="B30" s="52" t="s">
        <v>7</v>
      </c>
      <c r="C30" s="46">
        <v>43006</v>
      </c>
      <c r="D30">
        <f t="shared" si="0"/>
        <v>5</v>
      </c>
    </row>
    <row r="31" spans="1:11" x14ac:dyDescent="0.25">
      <c r="A31" s="53">
        <v>942.18</v>
      </c>
      <c r="B31" s="52" t="s">
        <v>6</v>
      </c>
      <c r="C31" s="46">
        <v>42463</v>
      </c>
      <c r="D31">
        <f t="shared" si="0"/>
        <v>1</v>
      </c>
    </row>
    <row r="32" spans="1:11" x14ac:dyDescent="0.25">
      <c r="A32" s="53">
        <v>47.86</v>
      </c>
      <c r="B32" s="52" t="s">
        <v>5</v>
      </c>
      <c r="C32" s="46">
        <v>43125</v>
      </c>
      <c r="D32">
        <f t="shared" si="0"/>
        <v>5</v>
      </c>
    </row>
    <row r="33" spans="1:4" x14ac:dyDescent="0.25">
      <c r="A33" s="53">
        <v>830.95</v>
      </c>
      <c r="B33" s="52" t="s">
        <v>8</v>
      </c>
      <c r="C33" s="46">
        <v>42028</v>
      </c>
      <c r="D33">
        <f t="shared" si="0"/>
        <v>7</v>
      </c>
    </row>
    <row r="34" spans="1:4" x14ac:dyDescent="0.25">
      <c r="A34" s="53">
        <v>688.78</v>
      </c>
      <c r="B34" s="52" t="s">
        <v>7</v>
      </c>
      <c r="C34" s="46">
        <v>42120</v>
      </c>
      <c r="D34">
        <f t="shared" si="0"/>
        <v>1</v>
      </c>
    </row>
    <row r="35" spans="1:4" x14ac:dyDescent="0.25">
      <c r="A35" s="53">
        <v>731.54</v>
      </c>
      <c r="B35" s="52" t="s">
        <v>7</v>
      </c>
      <c r="C35" s="46">
        <v>42203</v>
      </c>
      <c r="D35">
        <f t="shared" si="0"/>
        <v>7</v>
      </c>
    </row>
    <row r="36" spans="1:4" x14ac:dyDescent="0.25">
      <c r="A36" s="53">
        <v>263.99</v>
      </c>
      <c r="B36" s="54" t="s">
        <v>186</v>
      </c>
      <c r="C36" s="46">
        <v>42648</v>
      </c>
      <c r="D36">
        <f t="shared" si="0"/>
        <v>4</v>
      </c>
    </row>
    <row r="37" spans="1:4" x14ac:dyDescent="0.25">
      <c r="A37" s="53">
        <v>484.2</v>
      </c>
      <c r="B37" s="52" t="s">
        <v>10</v>
      </c>
      <c r="C37" s="46">
        <v>42129</v>
      </c>
      <c r="D37">
        <f t="shared" si="0"/>
        <v>3</v>
      </c>
    </row>
    <row r="38" spans="1:4" x14ac:dyDescent="0.25">
      <c r="A38" s="53">
        <v>883.75</v>
      </c>
      <c r="B38" s="52" t="s">
        <v>4</v>
      </c>
      <c r="C38" s="46">
        <v>42303</v>
      </c>
      <c r="D38">
        <f t="shared" si="0"/>
        <v>2</v>
      </c>
    </row>
    <row r="39" spans="1:4" x14ac:dyDescent="0.25">
      <c r="A39" s="53">
        <v>402.42</v>
      </c>
      <c r="B39" s="54" t="s">
        <v>186</v>
      </c>
      <c r="C39" s="46">
        <v>42593</v>
      </c>
      <c r="D39">
        <f t="shared" si="0"/>
        <v>5</v>
      </c>
    </row>
    <row r="40" spans="1:4" x14ac:dyDescent="0.25">
      <c r="A40" s="53">
        <v>187.35</v>
      </c>
      <c r="B40" s="52" t="s">
        <v>10</v>
      </c>
      <c r="C40" s="46">
        <v>43218</v>
      </c>
      <c r="D40">
        <f t="shared" si="0"/>
        <v>7</v>
      </c>
    </row>
    <row r="41" spans="1:4" x14ac:dyDescent="0.25">
      <c r="A41" s="53">
        <v>807.5</v>
      </c>
      <c r="B41" s="52" t="s">
        <v>10</v>
      </c>
      <c r="C41" s="46">
        <v>43414</v>
      </c>
      <c r="D41">
        <f t="shared" si="0"/>
        <v>7</v>
      </c>
    </row>
    <row r="42" spans="1:4" x14ac:dyDescent="0.25">
      <c r="A42" s="53">
        <v>661.24</v>
      </c>
      <c r="B42" s="52" t="s">
        <v>6</v>
      </c>
      <c r="C42" s="46">
        <v>42199</v>
      </c>
      <c r="D42">
        <f t="shared" si="0"/>
        <v>3</v>
      </c>
    </row>
    <row r="43" spans="1:4" x14ac:dyDescent="0.25">
      <c r="A43" s="53">
        <v>714.47</v>
      </c>
      <c r="B43" s="52" t="s">
        <v>5</v>
      </c>
      <c r="C43" s="46">
        <v>42817</v>
      </c>
      <c r="D43">
        <f t="shared" si="0"/>
        <v>5</v>
      </c>
    </row>
    <row r="44" spans="1:4" x14ac:dyDescent="0.25">
      <c r="A44" s="53">
        <v>921.66</v>
      </c>
      <c r="B44" s="52" t="s">
        <v>8</v>
      </c>
      <c r="C44" s="46">
        <v>42952</v>
      </c>
      <c r="D44">
        <f t="shared" si="0"/>
        <v>7</v>
      </c>
    </row>
    <row r="45" spans="1:4" x14ac:dyDescent="0.25">
      <c r="A45" s="53">
        <v>90.01</v>
      </c>
      <c r="B45" s="52" t="s">
        <v>7</v>
      </c>
      <c r="C45" s="46">
        <v>42146</v>
      </c>
      <c r="D45">
        <f t="shared" si="0"/>
        <v>6</v>
      </c>
    </row>
    <row r="46" spans="1:4" x14ac:dyDescent="0.25">
      <c r="A46" s="53">
        <v>435.84</v>
      </c>
      <c r="B46" s="54" t="s">
        <v>186</v>
      </c>
      <c r="C46" s="46">
        <v>42985</v>
      </c>
      <c r="D46">
        <f t="shared" si="0"/>
        <v>5</v>
      </c>
    </row>
    <row r="47" spans="1:4" x14ac:dyDescent="0.25">
      <c r="A47" s="53">
        <v>730.21</v>
      </c>
      <c r="B47" s="52" t="s">
        <v>10</v>
      </c>
      <c r="C47" s="46">
        <v>43078</v>
      </c>
      <c r="D47">
        <f t="shared" si="0"/>
        <v>7</v>
      </c>
    </row>
    <row r="48" spans="1:4" x14ac:dyDescent="0.25">
      <c r="A48" s="53">
        <v>831.52</v>
      </c>
      <c r="B48" s="52" t="s">
        <v>10</v>
      </c>
      <c r="C48" s="46">
        <v>42679</v>
      </c>
      <c r="D48">
        <f t="shared" si="0"/>
        <v>7</v>
      </c>
    </row>
    <row r="49" spans="1:4" x14ac:dyDescent="0.25">
      <c r="A49" s="53">
        <v>36.729999999999997</v>
      </c>
      <c r="B49" s="52" t="s">
        <v>3</v>
      </c>
      <c r="C49" s="46">
        <v>42909</v>
      </c>
      <c r="D49">
        <f t="shared" si="0"/>
        <v>6</v>
      </c>
    </row>
    <row r="50" spans="1:4" x14ac:dyDescent="0.25">
      <c r="A50" s="53">
        <v>280.60000000000002</v>
      </c>
      <c r="B50" s="52" t="s">
        <v>8</v>
      </c>
      <c r="C50" s="46">
        <v>42781</v>
      </c>
      <c r="D50">
        <f t="shared" si="0"/>
        <v>4</v>
      </c>
    </row>
    <row r="51" spans="1:4" x14ac:dyDescent="0.25">
      <c r="A51" s="53">
        <v>10.52</v>
      </c>
      <c r="B51" s="52" t="s">
        <v>8</v>
      </c>
      <c r="C51" s="46">
        <v>42269</v>
      </c>
      <c r="D51">
        <f t="shared" si="0"/>
        <v>3</v>
      </c>
    </row>
    <row r="52" spans="1:4" x14ac:dyDescent="0.25">
      <c r="A52" s="53">
        <v>10.64</v>
      </c>
      <c r="B52" s="52" t="s">
        <v>7</v>
      </c>
      <c r="C52" s="46">
        <v>43009</v>
      </c>
      <c r="D52">
        <f t="shared" si="0"/>
        <v>1</v>
      </c>
    </row>
    <row r="53" spans="1:4" x14ac:dyDescent="0.25">
      <c r="A53" s="53">
        <v>874.89</v>
      </c>
      <c r="B53" s="52" t="s">
        <v>8</v>
      </c>
      <c r="C53" s="46">
        <v>43442</v>
      </c>
      <c r="D53">
        <f t="shared" si="0"/>
        <v>7</v>
      </c>
    </row>
    <row r="54" spans="1:4" x14ac:dyDescent="0.25">
      <c r="A54" s="53">
        <v>930.16</v>
      </c>
      <c r="B54" s="52" t="s">
        <v>10</v>
      </c>
      <c r="C54" s="46">
        <v>42262</v>
      </c>
      <c r="D54">
        <f t="shared" si="0"/>
        <v>3</v>
      </c>
    </row>
    <row r="55" spans="1:4" x14ac:dyDescent="0.25">
      <c r="A55" s="53">
        <v>710.18</v>
      </c>
      <c r="B55" s="52" t="s">
        <v>2</v>
      </c>
      <c r="C55" s="46">
        <v>42210</v>
      </c>
      <c r="D55">
        <f t="shared" si="0"/>
        <v>7</v>
      </c>
    </row>
    <row r="56" spans="1:4" x14ac:dyDescent="0.25">
      <c r="A56" s="53">
        <v>934.73</v>
      </c>
      <c r="B56" s="52" t="s">
        <v>2</v>
      </c>
      <c r="C56" s="46">
        <v>43001</v>
      </c>
      <c r="D56">
        <f t="shared" si="0"/>
        <v>7</v>
      </c>
    </row>
    <row r="57" spans="1:4" x14ac:dyDescent="0.25">
      <c r="A57" s="53">
        <v>394.7</v>
      </c>
      <c r="B57" s="52" t="s">
        <v>5</v>
      </c>
      <c r="C57" s="46">
        <v>42326</v>
      </c>
      <c r="D57">
        <f t="shared" si="0"/>
        <v>4</v>
      </c>
    </row>
    <row r="58" spans="1:4" x14ac:dyDescent="0.25">
      <c r="A58" s="53">
        <v>762.35</v>
      </c>
      <c r="B58" s="52" t="s">
        <v>8</v>
      </c>
      <c r="C58" s="46">
        <v>42844</v>
      </c>
      <c r="D58">
        <f t="shared" si="0"/>
        <v>4</v>
      </c>
    </row>
    <row r="59" spans="1:4" x14ac:dyDescent="0.25">
      <c r="A59" s="53">
        <v>340.87</v>
      </c>
      <c r="B59" s="52" t="s">
        <v>7</v>
      </c>
      <c r="C59" s="46">
        <v>42845</v>
      </c>
      <c r="D59">
        <f t="shared" si="0"/>
        <v>5</v>
      </c>
    </row>
    <row r="60" spans="1:4" x14ac:dyDescent="0.25">
      <c r="A60" s="53">
        <v>206.18</v>
      </c>
      <c r="B60" s="52" t="s">
        <v>9</v>
      </c>
      <c r="C60" s="46">
        <v>43004</v>
      </c>
      <c r="D60">
        <f t="shared" si="0"/>
        <v>3</v>
      </c>
    </row>
    <row r="61" spans="1:4" x14ac:dyDescent="0.25">
      <c r="A61" s="53">
        <v>137.65</v>
      </c>
      <c r="B61" s="54" t="s">
        <v>186</v>
      </c>
      <c r="C61" s="46">
        <v>42884</v>
      </c>
      <c r="D61">
        <f t="shared" si="0"/>
        <v>2</v>
      </c>
    </row>
    <row r="62" spans="1:4" x14ac:dyDescent="0.25">
      <c r="A62" s="53">
        <v>965.7</v>
      </c>
      <c r="B62" s="52" t="s">
        <v>10</v>
      </c>
      <c r="C62" s="46">
        <v>43225</v>
      </c>
      <c r="D62">
        <f t="shared" si="0"/>
        <v>7</v>
      </c>
    </row>
    <row r="63" spans="1:4" x14ac:dyDescent="0.25">
      <c r="A63" s="53">
        <v>127.91</v>
      </c>
      <c r="B63" s="52" t="s">
        <v>4</v>
      </c>
      <c r="C63" s="46">
        <v>42257</v>
      </c>
      <c r="D63">
        <f t="shared" si="0"/>
        <v>5</v>
      </c>
    </row>
    <row r="64" spans="1:4" x14ac:dyDescent="0.25">
      <c r="A64" s="53">
        <v>843.33</v>
      </c>
      <c r="B64" s="52" t="s">
        <v>9</v>
      </c>
      <c r="C64" s="46">
        <v>43328</v>
      </c>
      <c r="D64">
        <f t="shared" si="0"/>
        <v>5</v>
      </c>
    </row>
    <row r="65" spans="1:4" x14ac:dyDescent="0.25">
      <c r="A65" s="53">
        <v>931.75</v>
      </c>
      <c r="B65" s="52" t="s">
        <v>6</v>
      </c>
      <c r="C65" s="46">
        <v>42637</v>
      </c>
      <c r="D65">
        <f t="shared" si="0"/>
        <v>7</v>
      </c>
    </row>
    <row r="66" spans="1:4" x14ac:dyDescent="0.25">
      <c r="A66" s="53">
        <v>225.8</v>
      </c>
      <c r="B66" s="52" t="s">
        <v>8</v>
      </c>
      <c r="C66" s="46">
        <v>42758</v>
      </c>
      <c r="D66">
        <f t="shared" si="0"/>
        <v>2</v>
      </c>
    </row>
    <row r="67" spans="1:4" x14ac:dyDescent="0.25">
      <c r="A67" s="53">
        <v>495.16</v>
      </c>
      <c r="B67" s="52" t="s">
        <v>8</v>
      </c>
      <c r="C67" s="46">
        <v>43177</v>
      </c>
      <c r="D67">
        <f t="shared" ref="D67:D130" si="4">WEEKDAY(C67)</f>
        <v>1</v>
      </c>
    </row>
    <row r="68" spans="1:4" x14ac:dyDescent="0.25">
      <c r="A68" s="53">
        <v>243.16</v>
      </c>
      <c r="B68" s="52" t="s">
        <v>7</v>
      </c>
      <c r="C68" s="46">
        <v>42039</v>
      </c>
      <c r="D68">
        <f t="shared" si="4"/>
        <v>4</v>
      </c>
    </row>
    <row r="69" spans="1:4" x14ac:dyDescent="0.25">
      <c r="A69" s="53">
        <v>680.14</v>
      </c>
      <c r="B69" s="52" t="s">
        <v>7</v>
      </c>
      <c r="C69" s="46">
        <v>42543</v>
      </c>
      <c r="D69">
        <f t="shared" si="4"/>
        <v>4</v>
      </c>
    </row>
    <row r="70" spans="1:4" x14ac:dyDescent="0.25">
      <c r="A70" s="53">
        <v>361.08</v>
      </c>
      <c r="B70" s="52" t="s">
        <v>10</v>
      </c>
      <c r="C70" s="46">
        <v>42958</v>
      </c>
      <c r="D70">
        <f t="shared" si="4"/>
        <v>6</v>
      </c>
    </row>
    <row r="71" spans="1:4" x14ac:dyDescent="0.25">
      <c r="A71" s="53">
        <v>411.3</v>
      </c>
      <c r="B71" s="52" t="s">
        <v>6</v>
      </c>
      <c r="C71" s="46">
        <v>43270</v>
      </c>
      <c r="D71">
        <f t="shared" si="4"/>
        <v>3</v>
      </c>
    </row>
    <row r="72" spans="1:4" x14ac:dyDescent="0.25">
      <c r="A72" s="53">
        <v>617.54999999999995</v>
      </c>
      <c r="B72" s="52" t="s">
        <v>5</v>
      </c>
      <c r="C72" s="46">
        <v>43338</v>
      </c>
      <c r="D72">
        <f t="shared" si="4"/>
        <v>1</v>
      </c>
    </row>
    <row r="73" spans="1:4" x14ac:dyDescent="0.25">
      <c r="A73" s="53">
        <v>908.6</v>
      </c>
      <c r="B73" s="52" t="s">
        <v>7</v>
      </c>
      <c r="C73" s="46">
        <v>42256</v>
      </c>
      <c r="D73">
        <f t="shared" si="4"/>
        <v>4</v>
      </c>
    </row>
    <row r="74" spans="1:4" x14ac:dyDescent="0.25">
      <c r="A74" s="53">
        <v>74.02</v>
      </c>
      <c r="B74" s="52" t="s">
        <v>6</v>
      </c>
      <c r="C74" s="46">
        <v>42796</v>
      </c>
      <c r="D74">
        <f t="shared" si="4"/>
        <v>5</v>
      </c>
    </row>
    <row r="75" spans="1:4" x14ac:dyDescent="0.25">
      <c r="A75" s="53">
        <v>739.06</v>
      </c>
      <c r="B75" s="52" t="s">
        <v>2</v>
      </c>
      <c r="C75" s="46">
        <v>42060</v>
      </c>
      <c r="D75">
        <f t="shared" si="4"/>
        <v>4</v>
      </c>
    </row>
    <row r="76" spans="1:4" x14ac:dyDescent="0.25">
      <c r="A76" s="53">
        <v>742.85</v>
      </c>
      <c r="B76" s="52" t="s">
        <v>2</v>
      </c>
      <c r="C76" s="46">
        <v>43259</v>
      </c>
      <c r="D76">
        <f t="shared" si="4"/>
        <v>6</v>
      </c>
    </row>
    <row r="77" spans="1:4" x14ac:dyDescent="0.25">
      <c r="A77" s="53">
        <v>9.6300000000000008</v>
      </c>
      <c r="B77" s="52" t="s">
        <v>2</v>
      </c>
      <c r="C77" s="46">
        <v>42331</v>
      </c>
      <c r="D77">
        <f t="shared" si="4"/>
        <v>2</v>
      </c>
    </row>
    <row r="78" spans="1:4" x14ac:dyDescent="0.25">
      <c r="A78" s="53">
        <v>595.07000000000005</v>
      </c>
      <c r="B78" s="52" t="s">
        <v>3</v>
      </c>
      <c r="C78" s="46">
        <v>42258</v>
      </c>
      <c r="D78">
        <f t="shared" si="4"/>
        <v>6</v>
      </c>
    </row>
    <row r="79" spans="1:4" x14ac:dyDescent="0.25">
      <c r="A79" s="53">
        <v>112.63</v>
      </c>
      <c r="B79" s="52" t="s">
        <v>4</v>
      </c>
      <c r="C79" s="46">
        <v>43417</v>
      </c>
      <c r="D79">
        <f t="shared" si="4"/>
        <v>3</v>
      </c>
    </row>
    <row r="80" spans="1:4" x14ac:dyDescent="0.25">
      <c r="A80" s="53">
        <v>266.8</v>
      </c>
      <c r="B80" s="52" t="s">
        <v>8</v>
      </c>
      <c r="C80" s="46">
        <v>43057</v>
      </c>
      <c r="D80">
        <f t="shared" si="4"/>
        <v>7</v>
      </c>
    </row>
    <row r="81" spans="1:4" x14ac:dyDescent="0.25">
      <c r="A81" s="53">
        <v>137.51</v>
      </c>
      <c r="B81" s="52" t="s">
        <v>8</v>
      </c>
      <c r="C81" s="46">
        <v>43363</v>
      </c>
      <c r="D81">
        <f t="shared" si="4"/>
        <v>5</v>
      </c>
    </row>
    <row r="82" spans="1:4" x14ac:dyDescent="0.25">
      <c r="A82" s="53">
        <v>297.12</v>
      </c>
      <c r="B82" s="52" t="s">
        <v>7</v>
      </c>
      <c r="C82" s="46">
        <v>42171</v>
      </c>
      <c r="D82">
        <f t="shared" si="4"/>
        <v>3</v>
      </c>
    </row>
    <row r="83" spans="1:4" x14ac:dyDescent="0.25">
      <c r="A83" s="53">
        <v>643.65</v>
      </c>
      <c r="B83" s="52" t="s">
        <v>9</v>
      </c>
      <c r="C83" s="46">
        <v>42076</v>
      </c>
      <c r="D83">
        <f t="shared" si="4"/>
        <v>6</v>
      </c>
    </row>
    <row r="84" spans="1:4" x14ac:dyDescent="0.25">
      <c r="A84" s="53">
        <v>466.05</v>
      </c>
      <c r="B84" s="52" t="s">
        <v>9</v>
      </c>
      <c r="C84" s="46">
        <v>42290</v>
      </c>
      <c r="D84">
        <f t="shared" si="4"/>
        <v>3</v>
      </c>
    </row>
    <row r="85" spans="1:4" x14ac:dyDescent="0.25">
      <c r="A85" s="53">
        <v>546.02</v>
      </c>
      <c r="B85" s="54" t="s">
        <v>186</v>
      </c>
      <c r="C85" s="46">
        <v>42169</v>
      </c>
      <c r="D85">
        <f t="shared" si="4"/>
        <v>1</v>
      </c>
    </row>
    <row r="86" spans="1:4" x14ac:dyDescent="0.25">
      <c r="A86" s="53">
        <v>994.33</v>
      </c>
      <c r="B86" s="52" t="s">
        <v>5</v>
      </c>
      <c r="C86" s="46">
        <v>42094</v>
      </c>
      <c r="D86">
        <f t="shared" si="4"/>
        <v>3</v>
      </c>
    </row>
    <row r="87" spans="1:4" x14ac:dyDescent="0.25">
      <c r="A87" s="53">
        <v>83.95</v>
      </c>
      <c r="B87" s="52" t="s">
        <v>5</v>
      </c>
      <c r="C87" s="46">
        <v>42250</v>
      </c>
      <c r="D87">
        <f t="shared" si="4"/>
        <v>5</v>
      </c>
    </row>
    <row r="88" spans="1:4" x14ac:dyDescent="0.25">
      <c r="A88" s="53">
        <v>706.45</v>
      </c>
      <c r="B88" s="52" t="s">
        <v>8</v>
      </c>
      <c r="C88" s="46">
        <v>42983</v>
      </c>
      <c r="D88">
        <f t="shared" si="4"/>
        <v>3</v>
      </c>
    </row>
    <row r="89" spans="1:4" x14ac:dyDescent="0.25">
      <c r="A89" s="53">
        <v>885.92</v>
      </c>
      <c r="B89" s="52" t="s">
        <v>8</v>
      </c>
      <c r="C89" s="46">
        <v>42984</v>
      </c>
      <c r="D89">
        <f t="shared" si="4"/>
        <v>4</v>
      </c>
    </row>
    <row r="90" spans="1:4" x14ac:dyDescent="0.25">
      <c r="A90" s="53">
        <v>899.56</v>
      </c>
      <c r="B90" s="52" t="s">
        <v>10</v>
      </c>
      <c r="C90" s="46">
        <v>42578</v>
      </c>
      <c r="D90">
        <f t="shared" si="4"/>
        <v>4</v>
      </c>
    </row>
    <row r="91" spans="1:4" x14ac:dyDescent="0.25">
      <c r="A91" s="53">
        <v>355.46</v>
      </c>
      <c r="B91" s="52" t="s">
        <v>2</v>
      </c>
      <c r="C91" s="46">
        <v>42325</v>
      </c>
      <c r="D91">
        <f t="shared" si="4"/>
        <v>3</v>
      </c>
    </row>
    <row r="92" spans="1:4" x14ac:dyDescent="0.25">
      <c r="A92" s="53">
        <v>683.81</v>
      </c>
      <c r="B92" s="52" t="s">
        <v>5</v>
      </c>
      <c r="C92" s="46">
        <v>42896</v>
      </c>
      <c r="D92">
        <f t="shared" si="4"/>
        <v>7</v>
      </c>
    </row>
    <row r="93" spans="1:4" x14ac:dyDescent="0.25">
      <c r="A93" s="53">
        <v>19.010000000000002</v>
      </c>
      <c r="B93" s="52" t="s">
        <v>8</v>
      </c>
      <c r="C93" s="46">
        <v>42935</v>
      </c>
      <c r="D93">
        <f t="shared" si="4"/>
        <v>4</v>
      </c>
    </row>
    <row r="94" spans="1:4" x14ac:dyDescent="0.25">
      <c r="A94" s="53">
        <v>699.26</v>
      </c>
      <c r="B94" s="52" t="s">
        <v>7</v>
      </c>
      <c r="C94" s="46">
        <v>43146</v>
      </c>
      <c r="D94">
        <f t="shared" si="4"/>
        <v>5</v>
      </c>
    </row>
    <row r="95" spans="1:4" x14ac:dyDescent="0.25">
      <c r="A95" s="53">
        <v>57.6</v>
      </c>
      <c r="B95" s="52" t="s">
        <v>3</v>
      </c>
      <c r="C95" s="46">
        <v>43451</v>
      </c>
      <c r="D95">
        <f t="shared" si="4"/>
        <v>2</v>
      </c>
    </row>
    <row r="96" spans="1:4" x14ac:dyDescent="0.25">
      <c r="A96" s="53">
        <v>519.52</v>
      </c>
      <c r="B96" s="52" t="s">
        <v>5</v>
      </c>
      <c r="C96" s="46">
        <v>42168</v>
      </c>
      <c r="D96">
        <f t="shared" si="4"/>
        <v>7</v>
      </c>
    </row>
    <row r="97" spans="1:4" x14ac:dyDescent="0.25">
      <c r="A97" s="53">
        <v>323.82</v>
      </c>
      <c r="B97" s="52" t="s">
        <v>5</v>
      </c>
      <c r="C97" s="46">
        <v>42091</v>
      </c>
      <c r="D97">
        <f t="shared" si="4"/>
        <v>7</v>
      </c>
    </row>
    <row r="98" spans="1:4" x14ac:dyDescent="0.25">
      <c r="A98" s="53">
        <v>219.39</v>
      </c>
      <c r="B98" s="52" t="s">
        <v>4</v>
      </c>
      <c r="C98" s="46">
        <v>43095</v>
      </c>
      <c r="D98">
        <f t="shared" si="4"/>
        <v>3</v>
      </c>
    </row>
    <row r="99" spans="1:4" x14ac:dyDescent="0.25">
      <c r="A99" s="53">
        <v>751.3</v>
      </c>
      <c r="B99" s="52" t="s">
        <v>8</v>
      </c>
      <c r="C99" s="46">
        <v>42586</v>
      </c>
      <c r="D99">
        <f t="shared" si="4"/>
        <v>5</v>
      </c>
    </row>
    <row r="100" spans="1:4" x14ac:dyDescent="0.25">
      <c r="A100" s="53">
        <v>94.81</v>
      </c>
      <c r="B100" s="52" t="s">
        <v>8</v>
      </c>
      <c r="C100" s="46">
        <v>43184</v>
      </c>
      <c r="D100">
        <f t="shared" si="4"/>
        <v>1</v>
      </c>
    </row>
    <row r="101" spans="1:4" x14ac:dyDescent="0.25">
      <c r="A101" s="53">
        <v>743.12</v>
      </c>
      <c r="B101" s="52" t="s">
        <v>7</v>
      </c>
      <c r="C101" s="46">
        <v>42779</v>
      </c>
      <c r="D101">
        <f t="shared" si="4"/>
        <v>2</v>
      </c>
    </row>
    <row r="102" spans="1:4" x14ac:dyDescent="0.25">
      <c r="A102" s="53">
        <v>156.97999999999999</v>
      </c>
      <c r="B102" s="52" t="s">
        <v>7</v>
      </c>
      <c r="C102" s="46">
        <v>43111</v>
      </c>
      <c r="D102">
        <f t="shared" si="4"/>
        <v>5</v>
      </c>
    </row>
    <row r="103" spans="1:4" x14ac:dyDescent="0.25">
      <c r="A103" s="53">
        <v>994.04</v>
      </c>
      <c r="B103" s="54" t="s">
        <v>186</v>
      </c>
      <c r="C103" s="46">
        <v>42895</v>
      </c>
      <c r="D103">
        <f t="shared" si="4"/>
        <v>6</v>
      </c>
    </row>
    <row r="104" spans="1:4" x14ac:dyDescent="0.25">
      <c r="A104" s="53">
        <v>78.84</v>
      </c>
      <c r="B104" s="54" t="s">
        <v>186</v>
      </c>
      <c r="C104" s="46">
        <v>42865</v>
      </c>
      <c r="D104">
        <f t="shared" si="4"/>
        <v>4</v>
      </c>
    </row>
    <row r="105" spans="1:4" x14ac:dyDescent="0.25">
      <c r="A105" s="53">
        <v>754.68</v>
      </c>
      <c r="B105" s="52" t="s">
        <v>10</v>
      </c>
      <c r="C105" s="46">
        <v>42416</v>
      </c>
      <c r="D105">
        <f t="shared" si="4"/>
        <v>3</v>
      </c>
    </row>
    <row r="106" spans="1:4" x14ac:dyDescent="0.25">
      <c r="A106" s="53">
        <v>279.88</v>
      </c>
      <c r="B106" s="52" t="s">
        <v>6</v>
      </c>
      <c r="C106" s="46">
        <v>42905</v>
      </c>
      <c r="D106">
        <f t="shared" si="4"/>
        <v>2</v>
      </c>
    </row>
    <row r="107" spans="1:4" x14ac:dyDescent="0.25">
      <c r="A107" s="53">
        <v>45.48</v>
      </c>
      <c r="B107" s="52" t="s">
        <v>2</v>
      </c>
      <c r="C107" s="46">
        <v>43072</v>
      </c>
      <c r="D107">
        <f t="shared" si="4"/>
        <v>1</v>
      </c>
    </row>
    <row r="108" spans="1:4" x14ac:dyDescent="0.25">
      <c r="A108" s="53">
        <v>811.13</v>
      </c>
      <c r="B108" s="52" t="s">
        <v>4</v>
      </c>
      <c r="C108" s="46">
        <v>42218</v>
      </c>
      <c r="D108">
        <f t="shared" si="4"/>
        <v>1</v>
      </c>
    </row>
    <row r="109" spans="1:4" x14ac:dyDescent="0.25">
      <c r="A109" s="53">
        <v>48.58</v>
      </c>
      <c r="B109" s="52" t="s">
        <v>7</v>
      </c>
      <c r="C109" s="46">
        <v>42529</v>
      </c>
      <c r="D109">
        <f t="shared" si="4"/>
        <v>4</v>
      </c>
    </row>
    <row r="110" spans="1:4" x14ac:dyDescent="0.25">
      <c r="A110" s="53">
        <v>936.18</v>
      </c>
      <c r="B110" s="52" t="s">
        <v>10</v>
      </c>
      <c r="C110" s="46">
        <v>42954</v>
      </c>
      <c r="D110">
        <f t="shared" si="4"/>
        <v>2</v>
      </c>
    </row>
    <row r="111" spans="1:4" x14ac:dyDescent="0.25">
      <c r="A111" s="53">
        <v>40.369999999999997</v>
      </c>
      <c r="B111" s="52" t="s">
        <v>6</v>
      </c>
      <c r="C111" s="46">
        <v>42318</v>
      </c>
      <c r="D111">
        <f t="shared" si="4"/>
        <v>3</v>
      </c>
    </row>
    <row r="112" spans="1:4" x14ac:dyDescent="0.25">
      <c r="A112" s="53">
        <v>919.76</v>
      </c>
      <c r="B112" s="52" t="s">
        <v>6</v>
      </c>
      <c r="C112" s="46">
        <v>42993</v>
      </c>
      <c r="D112">
        <f t="shared" si="4"/>
        <v>6</v>
      </c>
    </row>
    <row r="113" spans="1:4" x14ac:dyDescent="0.25">
      <c r="A113" s="53">
        <v>423.28</v>
      </c>
      <c r="B113" s="52" t="s">
        <v>3</v>
      </c>
      <c r="C113" s="46">
        <v>43215</v>
      </c>
      <c r="D113">
        <f t="shared" si="4"/>
        <v>4</v>
      </c>
    </row>
    <row r="114" spans="1:4" x14ac:dyDescent="0.25">
      <c r="A114" s="53">
        <v>121.88</v>
      </c>
      <c r="B114" s="52" t="s">
        <v>3</v>
      </c>
      <c r="C114" s="46">
        <v>43075</v>
      </c>
      <c r="D114">
        <f t="shared" si="4"/>
        <v>4</v>
      </c>
    </row>
    <row r="115" spans="1:4" x14ac:dyDescent="0.25">
      <c r="A115" s="53">
        <v>640.72</v>
      </c>
      <c r="B115" s="52" t="s">
        <v>3</v>
      </c>
      <c r="C115" s="46">
        <v>42736</v>
      </c>
      <c r="D115">
        <f t="shared" si="4"/>
        <v>1</v>
      </c>
    </row>
    <row r="116" spans="1:4" x14ac:dyDescent="0.25">
      <c r="A116" s="53">
        <v>885.3</v>
      </c>
      <c r="B116" s="52" t="s">
        <v>8</v>
      </c>
      <c r="C116" s="46">
        <v>42450</v>
      </c>
      <c r="D116">
        <f t="shared" si="4"/>
        <v>2</v>
      </c>
    </row>
    <row r="117" spans="1:4" x14ac:dyDescent="0.25">
      <c r="A117" s="53">
        <v>981.89</v>
      </c>
      <c r="B117" s="52" t="s">
        <v>7</v>
      </c>
      <c r="C117" s="46">
        <v>42970</v>
      </c>
      <c r="D117">
        <f t="shared" si="4"/>
        <v>4</v>
      </c>
    </row>
    <row r="118" spans="1:4" x14ac:dyDescent="0.25">
      <c r="A118" s="53">
        <v>648.61</v>
      </c>
      <c r="B118" s="54" t="s">
        <v>186</v>
      </c>
      <c r="C118" s="46">
        <v>42212</v>
      </c>
      <c r="D118">
        <f t="shared" si="4"/>
        <v>2</v>
      </c>
    </row>
    <row r="119" spans="1:4" x14ac:dyDescent="0.25">
      <c r="A119" s="53">
        <v>517.15</v>
      </c>
      <c r="B119" s="52" t="s">
        <v>2</v>
      </c>
      <c r="C119" s="46">
        <v>42150</v>
      </c>
      <c r="D119">
        <f t="shared" si="4"/>
        <v>3</v>
      </c>
    </row>
    <row r="120" spans="1:4" x14ac:dyDescent="0.25">
      <c r="A120" s="53">
        <v>608.77</v>
      </c>
      <c r="B120" s="52" t="s">
        <v>3</v>
      </c>
      <c r="C120" s="46">
        <v>42034</v>
      </c>
      <c r="D120">
        <f t="shared" si="4"/>
        <v>6</v>
      </c>
    </row>
    <row r="121" spans="1:4" x14ac:dyDescent="0.25">
      <c r="A121" s="53">
        <v>902.43</v>
      </c>
      <c r="B121" s="52" t="s">
        <v>3</v>
      </c>
      <c r="C121" s="46">
        <v>42691</v>
      </c>
      <c r="D121">
        <f t="shared" si="4"/>
        <v>5</v>
      </c>
    </row>
    <row r="122" spans="1:4" x14ac:dyDescent="0.25">
      <c r="A122" s="53">
        <v>26.16</v>
      </c>
      <c r="B122" s="52" t="s">
        <v>4</v>
      </c>
      <c r="C122" s="46">
        <v>42458</v>
      </c>
      <c r="D122">
        <f t="shared" si="4"/>
        <v>3</v>
      </c>
    </row>
    <row r="123" spans="1:4" x14ac:dyDescent="0.25">
      <c r="A123" s="53">
        <v>305.27999999999997</v>
      </c>
      <c r="B123" s="52" t="s">
        <v>4</v>
      </c>
      <c r="C123" s="46">
        <v>42666</v>
      </c>
      <c r="D123">
        <f t="shared" si="4"/>
        <v>1</v>
      </c>
    </row>
    <row r="124" spans="1:4" x14ac:dyDescent="0.25">
      <c r="A124" s="53">
        <v>810.52</v>
      </c>
      <c r="B124" s="52" t="s">
        <v>8</v>
      </c>
      <c r="C124" s="46">
        <v>42885</v>
      </c>
      <c r="D124">
        <f t="shared" si="4"/>
        <v>3</v>
      </c>
    </row>
    <row r="125" spans="1:4" x14ac:dyDescent="0.25">
      <c r="A125" s="53">
        <v>720.7</v>
      </c>
      <c r="B125" s="52" t="s">
        <v>8</v>
      </c>
      <c r="C125" s="46">
        <v>42996</v>
      </c>
      <c r="D125">
        <f t="shared" si="4"/>
        <v>2</v>
      </c>
    </row>
    <row r="126" spans="1:4" x14ac:dyDescent="0.25">
      <c r="A126" s="53">
        <v>463.77</v>
      </c>
      <c r="B126" s="52" t="s">
        <v>7</v>
      </c>
      <c r="C126" s="46">
        <v>42186</v>
      </c>
      <c r="D126">
        <f t="shared" si="4"/>
        <v>4</v>
      </c>
    </row>
    <row r="127" spans="1:4" x14ac:dyDescent="0.25">
      <c r="A127" s="53">
        <v>652.49</v>
      </c>
      <c r="B127" s="52" t="s">
        <v>9</v>
      </c>
      <c r="C127" s="46">
        <v>42678</v>
      </c>
      <c r="D127">
        <f t="shared" si="4"/>
        <v>6</v>
      </c>
    </row>
    <row r="128" spans="1:4" x14ac:dyDescent="0.25">
      <c r="A128" s="53">
        <v>912.24</v>
      </c>
      <c r="B128" s="52" t="s">
        <v>3</v>
      </c>
      <c r="C128" s="46">
        <v>42045</v>
      </c>
      <c r="D128">
        <f t="shared" si="4"/>
        <v>3</v>
      </c>
    </row>
    <row r="129" spans="1:4" x14ac:dyDescent="0.25">
      <c r="A129" s="53">
        <v>636.19000000000005</v>
      </c>
      <c r="B129" s="52" t="s">
        <v>8</v>
      </c>
      <c r="C129" s="46">
        <v>43319</v>
      </c>
      <c r="D129">
        <f t="shared" si="4"/>
        <v>3</v>
      </c>
    </row>
    <row r="130" spans="1:4" x14ac:dyDescent="0.25">
      <c r="A130" s="53">
        <v>91.18</v>
      </c>
      <c r="B130" s="52" t="s">
        <v>8</v>
      </c>
      <c r="C130" s="46">
        <v>43294</v>
      </c>
      <c r="D130">
        <f t="shared" si="4"/>
        <v>6</v>
      </c>
    </row>
    <row r="131" spans="1:4" x14ac:dyDescent="0.25">
      <c r="A131" s="53">
        <v>984.02</v>
      </c>
      <c r="B131" s="52" t="s">
        <v>9</v>
      </c>
      <c r="C131" s="46">
        <v>42211</v>
      </c>
      <c r="D131">
        <f t="shared" ref="D131:D194" si="5">WEEKDAY(C131)</f>
        <v>1</v>
      </c>
    </row>
    <row r="132" spans="1:4" x14ac:dyDescent="0.25">
      <c r="A132" s="53">
        <v>409.71</v>
      </c>
      <c r="B132" s="52" t="s">
        <v>10</v>
      </c>
      <c r="C132" s="46">
        <v>43172</v>
      </c>
      <c r="D132">
        <f t="shared" si="5"/>
        <v>3</v>
      </c>
    </row>
    <row r="133" spans="1:4" x14ac:dyDescent="0.25">
      <c r="A133" s="53">
        <v>994.42</v>
      </c>
      <c r="B133" s="52" t="s">
        <v>6</v>
      </c>
      <c r="C133" s="46">
        <v>43067</v>
      </c>
      <c r="D133">
        <f t="shared" si="5"/>
        <v>3</v>
      </c>
    </row>
    <row r="134" spans="1:4" x14ac:dyDescent="0.25">
      <c r="A134" s="53">
        <v>630.02</v>
      </c>
      <c r="B134" s="52" t="s">
        <v>3</v>
      </c>
      <c r="C134" s="46">
        <v>43322</v>
      </c>
      <c r="D134">
        <f t="shared" si="5"/>
        <v>6</v>
      </c>
    </row>
    <row r="135" spans="1:4" x14ac:dyDescent="0.25">
      <c r="A135" s="53">
        <v>662.11</v>
      </c>
      <c r="B135" s="52" t="s">
        <v>3</v>
      </c>
      <c r="C135" s="46">
        <v>42652</v>
      </c>
      <c r="D135">
        <f t="shared" si="5"/>
        <v>1</v>
      </c>
    </row>
    <row r="136" spans="1:4" x14ac:dyDescent="0.25">
      <c r="A136" s="53">
        <v>722.42</v>
      </c>
      <c r="B136" s="52" t="s">
        <v>7</v>
      </c>
      <c r="C136" s="46">
        <v>43454</v>
      </c>
      <c r="D136">
        <f t="shared" si="5"/>
        <v>5</v>
      </c>
    </row>
    <row r="137" spans="1:4" x14ac:dyDescent="0.25">
      <c r="A137" s="53">
        <v>71.7</v>
      </c>
      <c r="B137" s="52" t="s">
        <v>10</v>
      </c>
      <c r="C137" s="46">
        <v>42234</v>
      </c>
      <c r="D137">
        <f t="shared" si="5"/>
        <v>3</v>
      </c>
    </row>
    <row r="138" spans="1:4" x14ac:dyDescent="0.25">
      <c r="A138" s="53">
        <v>585.36</v>
      </c>
      <c r="B138" s="52" t="s">
        <v>6</v>
      </c>
      <c r="C138" s="46">
        <v>42455</v>
      </c>
      <c r="D138">
        <f t="shared" si="5"/>
        <v>7</v>
      </c>
    </row>
    <row r="139" spans="1:4" x14ac:dyDescent="0.25">
      <c r="A139" s="53">
        <v>371.77</v>
      </c>
      <c r="B139" s="52" t="s">
        <v>8</v>
      </c>
      <c r="C139" s="46">
        <v>42150</v>
      </c>
      <c r="D139">
        <f t="shared" si="5"/>
        <v>3</v>
      </c>
    </row>
    <row r="140" spans="1:4" x14ac:dyDescent="0.25">
      <c r="A140" s="53">
        <v>201.2</v>
      </c>
      <c r="B140" s="52" t="s">
        <v>10</v>
      </c>
      <c r="C140" s="46">
        <v>43446</v>
      </c>
      <c r="D140">
        <f t="shared" si="5"/>
        <v>4</v>
      </c>
    </row>
    <row r="141" spans="1:4" x14ac:dyDescent="0.25">
      <c r="A141" s="53">
        <v>250.8</v>
      </c>
      <c r="B141" s="52" t="s">
        <v>10</v>
      </c>
      <c r="C141" s="46">
        <v>43414</v>
      </c>
      <c r="D141">
        <f t="shared" si="5"/>
        <v>7</v>
      </c>
    </row>
    <row r="142" spans="1:4" x14ac:dyDescent="0.25">
      <c r="A142" s="53">
        <v>103.2</v>
      </c>
      <c r="B142" s="52" t="s">
        <v>10</v>
      </c>
      <c r="C142" s="46">
        <v>43010</v>
      </c>
      <c r="D142">
        <f t="shared" si="5"/>
        <v>2</v>
      </c>
    </row>
    <row r="143" spans="1:4" x14ac:dyDescent="0.25">
      <c r="A143" s="53">
        <v>649.97</v>
      </c>
      <c r="B143" s="52" t="s">
        <v>2</v>
      </c>
      <c r="C143" s="46">
        <v>42719</v>
      </c>
      <c r="D143">
        <f t="shared" si="5"/>
        <v>5</v>
      </c>
    </row>
    <row r="144" spans="1:4" x14ac:dyDescent="0.25">
      <c r="A144" s="53">
        <v>368.88</v>
      </c>
      <c r="B144" s="52" t="s">
        <v>2</v>
      </c>
      <c r="C144" s="46">
        <v>43236</v>
      </c>
      <c r="D144">
        <f t="shared" si="5"/>
        <v>4</v>
      </c>
    </row>
    <row r="145" spans="1:4" x14ac:dyDescent="0.25">
      <c r="A145" s="53">
        <v>260.37</v>
      </c>
      <c r="B145" s="52" t="s">
        <v>7</v>
      </c>
      <c r="C145" s="46">
        <v>43272</v>
      </c>
      <c r="D145">
        <f t="shared" si="5"/>
        <v>5</v>
      </c>
    </row>
    <row r="146" spans="1:4" x14ac:dyDescent="0.25">
      <c r="A146" s="53">
        <v>375.53</v>
      </c>
      <c r="B146" s="54" t="s">
        <v>186</v>
      </c>
      <c r="C146" s="46">
        <v>42371</v>
      </c>
      <c r="D146">
        <f t="shared" si="5"/>
        <v>7</v>
      </c>
    </row>
    <row r="147" spans="1:4" x14ac:dyDescent="0.25">
      <c r="A147" s="53">
        <v>150.22999999999999</v>
      </c>
      <c r="B147" s="52" t="s">
        <v>10</v>
      </c>
      <c r="C147" s="46">
        <v>42223</v>
      </c>
      <c r="D147">
        <f t="shared" si="5"/>
        <v>6</v>
      </c>
    </row>
    <row r="148" spans="1:4" x14ac:dyDescent="0.25">
      <c r="A148" s="53">
        <v>778.04</v>
      </c>
      <c r="B148" s="52" t="s">
        <v>7</v>
      </c>
      <c r="C148" s="46">
        <v>42828</v>
      </c>
      <c r="D148">
        <f t="shared" si="5"/>
        <v>2</v>
      </c>
    </row>
    <row r="149" spans="1:4" x14ac:dyDescent="0.25">
      <c r="A149" s="53">
        <v>500.88</v>
      </c>
      <c r="B149" s="52" t="s">
        <v>9</v>
      </c>
      <c r="C149" s="46">
        <v>42470</v>
      </c>
      <c r="D149">
        <f t="shared" si="5"/>
        <v>1</v>
      </c>
    </row>
    <row r="150" spans="1:4" x14ac:dyDescent="0.25">
      <c r="A150" s="53">
        <v>203.02</v>
      </c>
      <c r="B150" s="52" t="s">
        <v>6</v>
      </c>
      <c r="C150" s="46">
        <v>42283</v>
      </c>
      <c r="D150">
        <f t="shared" si="5"/>
        <v>3</v>
      </c>
    </row>
    <row r="151" spans="1:4" x14ac:dyDescent="0.25">
      <c r="A151" s="53">
        <v>257.16000000000003</v>
      </c>
      <c r="B151" s="52" t="s">
        <v>3</v>
      </c>
      <c r="C151" s="46">
        <v>42418</v>
      </c>
      <c r="D151">
        <f t="shared" si="5"/>
        <v>5</v>
      </c>
    </row>
    <row r="152" spans="1:4" x14ac:dyDescent="0.25">
      <c r="A152" s="53">
        <v>87.91</v>
      </c>
      <c r="B152" s="52" t="s">
        <v>8</v>
      </c>
      <c r="C152" s="46">
        <v>42555</v>
      </c>
      <c r="D152">
        <f t="shared" si="5"/>
        <v>2</v>
      </c>
    </row>
    <row r="153" spans="1:4" x14ac:dyDescent="0.25">
      <c r="A153" s="53">
        <v>366.22</v>
      </c>
      <c r="B153" s="52" t="s">
        <v>8</v>
      </c>
      <c r="C153" s="46">
        <v>43396</v>
      </c>
      <c r="D153">
        <f t="shared" si="5"/>
        <v>3</v>
      </c>
    </row>
    <row r="154" spans="1:4" x14ac:dyDescent="0.25">
      <c r="A154" s="53">
        <v>344.19</v>
      </c>
      <c r="B154" s="52" t="s">
        <v>7</v>
      </c>
      <c r="C154" s="46">
        <v>42228</v>
      </c>
      <c r="D154">
        <f t="shared" si="5"/>
        <v>4</v>
      </c>
    </row>
    <row r="155" spans="1:4" x14ac:dyDescent="0.25">
      <c r="A155" s="53">
        <v>279.11</v>
      </c>
      <c r="B155" s="52" t="s">
        <v>2</v>
      </c>
      <c r="C155" s="46">
        <v>42942</v>
      </c>
      <c r="D155">
        <f t="shared" si="5"/>
        <v>4</v>
      </c>
    </row>
    <row r="156" spans="1:4" x14ac:dyDescent="0.25">
      <c r="A156" s="53">
        <v>972.29</v>
      </c>
      <c r="B156" s="52" t="s">
        <v>5</v>
      </c>
      <c r="C156" s="46">
        <v>43215</v>
      </c>
      <c r="D156">
        <f t="shared" si="5"/>
        <v>4</v>
      </c>
    </row>
    <row r="157" spans="1:4" x14ac:dyDescent="0.25">
      <c r="A157" s="53">
        <v>429.19</v>
      </c>
      <c r="B157" s="52" t="s">
        <v>5</v>
      </c>
      <c r="C157" s="46">
        <v>42198</v>
      </c>
      <c r="D157">
        <f t="shared" si="5"/>
        <v>2</v>
      </c>
    </row>
    <row r="158" spans="1:4" x14ac:dyDescent="0.25">
      <c r="A158" s="53">
        <v>549.22</v>
      </c>
      <c r="B158" s="52" t="s">
        <v>5</v>
      </c>
      <c r="C158" s="46">
        <v>42909</v>
      </c>
      <c r="D158">
        <f t="shared" si="5"/>
        <v>6</v>
      </c>
    </row>
    <row r="159" spans="1:4" x14ac:dyDescent="0.25">
      <c r="A159" s="53">
        <v>412.55</v>
      </c>
      <c r="B159" s="52" t="s">
        <v>8</v>
      </c>
      <c r="C159" s="46">
        <v>42399</v>
      </c>
      <c r="D159">
        <f t="shared" si="5"/>
        <v>7</v>
      </c>
    </row>
    <row r="160" spans="1:4" x14ac:dyDescent="0.25">
      <c r="A160" s="53">
        <v>858.13</v>
      </c>
      <c r="B160" s="52" t="s">
        <v>10</v>
      </c>
      <c r="C160" s="46">
        <v>43236</v>
      </c>
      <c r="D160">
        <f t="shared" si="5"/>
        <v>4</v>
      </c>
    </row>
    <row r="161" spans="1:4" x14ac:dyDescent="0.25">
      <c r="A161" s="53">
        <v>726.01</v>
      </c>
      <c r="B161" s="52" t="s">
        <v>10</v>
      </c>
      <c r="C161" s="46">
        <v>42306</v>
      </c>
      <c r="D161">
        <f t="shared" si="5"/>
        <v>5</v>
      </c>
    </row>
    <row r="162" spans="1:4" x14ac:dyDescent="0.25">
      <c r="A162" s="53">
        <v>504</v>
      </c>
      <c r="B162" s="52" t="s">
        <v>6</v>
      </c>
      <c r="C162" s="46">
        <v>43303</v>
      </c>
      <c r="D162">
        <f t="shared" si="5"/>
        <v>1</v>
      </c>
    </row>
    <row r="163" spans="1:4" x14ac:dyDescent="0.25">
      <c r="A163" s="53">
        <v>729.31</v>
      </c>
      <c r="B163" s="52" t="s">
        <v>5</v>
      </c>
      <c r="C163" s="46">
        <v>42554</v>
      </c>
      <c r="D163">
        <f t="shared" si="5"/>
        <v>1</v>
      </c>
    </row>
    <row r="164" spans="1:4" x14ac:dyDescent="0.25">
      <c r="A164" s="53">
        <v>826.67</v>
      </c>
      <c r="B164" s="52" t="s">
        <v>9</v>
      </c>
      <c r="C164" s="46">
        <v>43430</v>
      </c>
      <c r="D164">
        <f t="shared" si="5"/>
        <v>2</v>
      </c>
    </row>
    <row r="165" spans="1:4" x14ac:dyDescent="0.25">
      <c r="A165" s="53">
        <v>827.88</v>
      </c>
      <c r="B165" s="52" t="s">
        <v>10</v>
      </c>
      <c r="C165" s="46">
        <v>42884</v>
      </c>
      <c r="D165">
        <f t="shared" si="5"/>
        <v>2</v>
      </c>
    </row>
    <row r="166" spans="1:4" x14ac:dyDescent="0.25">
      <c r="A166" s="53">
        <v>915.66</v>
      </c>
      <c r="B166" s="52" t="s">
        <v>10</v>
      </c>
      <c r="C166" s="46">
        <v>42309</v>
      </c>
      <c r="D166">
        <f t="shared" si="5"/>
        <v>1</v>
      </c>
    </row>
    <row r="167" spans="1:4" x14ac:dyDescent="0.25">
      <c r="A167" s="53">
        <v>60.72</v>
      </c>
      <c r="B167" s="52" t="s">
        <v>2</v>
      </c>
      <c r="C167" s="46">
        <v>43231</v>
      </c>
      <c r="D167">
        <f t="shared" si="5"/>
        <v>6</v>
      </c>
    </row>
    <row r="168" spans="1:4" x14ac:dyDescent="0.25">
      <c r="A168" s="53">
        <v>173</v>
      </c>
      <c r="B168" s="52" t="s">
        <v>8</v>
      </c>
      <c r="C168" s="46">
        <v>42500</v>
      </c>
      <c r="D168">
        <f t="shared" si="5"/>
        <v>3</v>
      </c>
    </row>
    <row r="169" spans="1:4" x14ac:dyDescent="0.25">
      <c r="A169" s="53">
        <v>21.7</v>
      </c>
      <c r="B169" s="52" t="s">
        <v>6</v>
      </c>
      <c r="C169" s="46">
        <v>43023</v>
      </c>
      <c r="D169">
        <f t="shared" si="5"/>
        <v>1</v>
      </c>
    </row>
    <row r="170" spans="1:4" x14ac:dyDescent="0.25">
      <c r="A170" s="53">
        <v>440.48</v>
      </c>
      <c r="B170" s="52" t="s">
        <v>4</v>
      </c>
      <c r="C170" s="46">
        <v>43391</v>
      </c>
      <c r="D170">
        <f t="shared" si="5"/>
        <v>5</v>
      </c>
    </row>
    <row r="171" spans="1:4" x14ac:dyDescent="0.25">
      <c r="A171" s="53">
        <v>355.91</v>
      </c>
      <c r="B171" s="52" t="s">
        <v>8</v>
      </c>
      <c r="C171" s="46">
        <v>42517</v>
      </c>
      <c r="D171">
        <f t="shared" si="5"/>
        <v>6</v>
      </c>
    </row>
    <row r="172" spans="1:4" x14ac:dyDescent="0.25">
      <c r="A172" s="53">
        <v>866.14</v>
      </c>
      <c r="B172" s="52" t="s">
        <v>8</v>
      </c>
      <c r="C172" s="46">
        <v>42334</v>
      </c>
      <c r="D172">
        <f t="shared" si="5"/>
        <v>5</v>
      </c>
    </row>
    <row r="173" spans="1:4" x14ac:dyDescent="0.25">
      <c r="A173" s="53">
        <v>600.9</v>
      </c>
      <c r="B173" s="54" t="s">
        <v>186</v>
      </c>
      <c r="C173" s="46">
        <v>43351</v>
      </c>
      <c r="D173">
        <f t="shared" si="5"/>
        <v>7</v>
      </c>
    </row>
    <row r="174" spans="1:4" x14ac:dyDescent="0.25">
      <c r="A174" s="53">
        <v>286.56</v>
      </c>
      <c r="B174" s="52" t="s">
        <v>4</v>
      </c>
      <c r="C174" s="46">
        <v>42708</v>
      </c>
      <c r="D174">
        <f t="shared" si="5"/>
        <v>1</v>
      </c>
    </row>
    <row r="175" spans="1:4" x14ac:dyDescent="0.25">
      <c r="A175" s="53">
        <v>204.79</v>
      </c>
      <c r="B175" s="52" t="s">
        <v>8</v>
      </c>
      <c r="C175" s="46">
        <v>43009</v>
      </c>
      <c r="D175">
        <f t="shared" si="5"/>
        <v>1</v>
      </c>
    </row>
    <row r="176" spans="1:4" x14ac:dyDescent="0.25">
      <c r="A176" s="53">
        <v>331.61</v>
      </c>
      <c r="B176" s="52" t="s">
        <v>9</v>
      </c>
      <c r="C176" s="46">
        <v>42842</v>
      </c>
      <c r="D176">
        <f t="shared" si="5"/>
        <v>2</v>
      </c>
    </row>
    <row r="177" spans="1:4" x14ac:dyDescent="0.25">
      <c r="A177" s="53">
        <v>24.29</v>
      </c>
      <c r="B177" s="52" t="s">
        <v>10</v>
      </c>
      <c r="C177" s="46">
        <v>42096</v>
      </c>
      <c r="D177">
        <f t="shared" si="5"/>
        <v>5</v>
      </c>
    </row>
    <row r="178" spans="1:4" x14ac:dyDescent="0.25">
      <c r="A178" s="53">
        <v>914.59</v>
      </c>
      <c r="B178" s="52" t="s">
        <v>3</v>
      </c>
      <c r="C178" s="46">
        <v>42786</v>
      </c>
      <c r="D178">
        <f t="shared" si="5"/>
        <v>2</v>
      </c>
    </row>
    <row r="179" spans="1:4" x14ac:dyDescent="0.25">
      <c r="A179" s="53">
        <v>135.65</v>
      </c>
      <c r="B179" s="52" t="s">
        <v>8</v>
      </c>
      <c r="C179" s="46">
        <v>42033</v>
      </c>
      <c r="D179">
        <f t="shared" si="5"/>
        <v>5</v>
      </c>
    </row>
    <row r="180" spans="1:4" x14ac:dyDescent="0.25">
      <c r="A180" s="53">
        <v>852.97</v>
      </c>
      <c r="B180" s="52" t="s">
        <v>8</v>
      </c>
      <c r="C180" s="46">
        <v>42257</v>
      </c>
      <c r="D180">
        <f t="shared" si="5"/>
        <v>5</v>
      </c>
    </row>
    <row r="181" spans="1:4" x14ac:dyDescent="0.25">
      <c r="A181" s="53">
        <v>912.39</v>
      </c>
      <c r="B181" s="52" t="s">
        <v>9</v>
      </c>
      <c r="C181" s="46">
        <v>42286</v>
      </c>
      <c r="D181">
        <f t="shared" si="5"/>
        <v>6</v>
      </c>
    </row>
    <row r="182" spans="1:4" x14ac:dyDescent="0.25">
      <c r="A182" s="53">
        <v>343.76</v>
      </c>
      <c r="B182" s="52" t="s">
        <v>10</v>
      </c>
      <c r="C182" s="46">
        <v>43166</v>
      </c>
      <c r="D182">
        <f t="shared" si="5"/>
        <v>4</v>
      </c>
    </row>
    <row r="183" spans="1:4" x14ac:dyDescent="0.25">
      <c r="A183" s="53">
        <v>180.1</v>
      </c>
      <c r="B183" s="52" t="s">
        <v>10</v>
      </c>
      <c r="C183" s="46">
        <v>42988</v>
      </c>
      <c r="D183">
        <f t="shared" si="5"/>
        <v>1</v>
      </c>
    </row>
    <row r="184" spans="1:4" x14ac:dyDescent="0.25">
      <c r="A184" s="53">
        <v>551.80999999999995</v>
      </c>
      <c r="B184" s="52" t="s">
        <v>8</v>
      </c>
      <c r="C184" s="46">
        <v>42866</v>
      </c>
      <c r="D184">
        <f t="shared" si="5"/>
        <v>5</v>
      </c>
    </row>
    <row r="185" spans="1:4" x14ac:dyDescent="0.25">
      <c r="A185" s="53">
        <v>841.75</v>
      </c>
      <c r="B185" s="52" t="s">
        <v>9</v>
      </c>
      <c r="C185" s="46">
        <v>42614</v>
      </c>
      <c r="D185">
        <f t="shared" si="5"/>
        <v>5</v>
      </c>
    </row>
    <row r="186" spans="1:4" x14ac:dyDescent="0.25">
      <c r="A186" s="53">
        <v>390.24</v>
      </c>
      <c r="B186" s="54" t="s">
        <v>186</v>
      </c>
      <c r="C186" s="46">
        <v>42828</v>
      </c>
      <c r="D186">
        <f t="shared" si="5"/>
        <v>2</v>
      </c>
    </row>
    <row r="187" spans="1:4" x14ac:dyDescent="0.25">
      <c r="A187" s="53">
        <v>20.03</v>
      </c>
      <c r="B187" s="54" t="s">
        <v>186</v>
      </c>
      <c r="C187" s="46">
        <v>42936</v>
      </c>
      <c r="D187">
        <f t="shared" si="5"/>
        <v>5</v>
      </c>
    </row>
    <row r="188" spans="1:4" x14ac:dyDescent="0.25">
      <c r="A188" s="53">
        <v>983.61</v>
      </c>
      <c r="B188" s="54" t="s">
        <v>186</v>
      </c>
      <c r="C188" s="46">
        <v>43177</v>
      </c>
      <c r="D188">
        <f t="shared" si="5"/>
        <v>1</v>
      </c>
    </row>
    <row r="189" spans="1:4" x14ac:dyDescent="0.25">
      <c r="A189" s="53">
        <v>978.27</v>
      </c>
      <c r="B189" s="54" t="s">
        <v>186</v>
      </c>
      <c r="C189" s="46">
        <v>43021</v>
      </c>
      <c r="D189">
        <f t="shared" si="5"/>
        <v>6</v>
      </c>
    </row>
    <row r="190" spans="1:4" x14ac:dyDescent="0.25">
      <c r="A190" s="53">
        <v>933.58</v>
      </c>
      <c r="B190" s="52" t="s">
        <v>2</v>
      </c>
      <c r="C190" s="46">
        <v>43320</v>
      </c>
      <c r="D190">
        <f t="shared" si="5"/>
        <v>4</v>
      </c>
    </row>
    <row r="191" spans="1:4" x14ac:dyDescent="0.25">
      <c r="A191" s="53">
        <v>325.86</v>
      </c>
      <c r="B191" s="52" t="s">
        <v>3</v>
      </c>
      <c r="C191" s="46">
        <v>42295</v>
      </c>
      <c r="D191">
        <f t="shared" si="5"/>
        <v>1</v>
      </c>
    </row>
    <row r="192" spans="1:4" x14ac:dyDescent="0.25">
      <c r="A192" s="53">
        <v>335.88</v>
      </c>
      <c r="B192" s="52" t="s">
        <v>8</v>
      </c>
      <c r="C192" s="46">
        <v>42664</v>
      </c>
      <c r="D192">
        <f t="shared" si="5"/>
        <v>6</v>
      </c>
    </row>
    <row r="193" spans="1:4" x14ac:dyDescent="0.25">
      <c r="A193" s="53">
        <v>309.77</v>
      </c>
      <c r="B193" s="52" t="s">
        <v>9</v>
      </c>
      <c r="C193" s="46">
        <v>42708</v>
      </c>
      <c r="D193">
        <f t="shared" si="5"/>
        <v>1</v>
      </c>
    </row>
    <row r="194" spans="1:4" x14ac:dyDescent="0.25">
      <c r="A194" s="53">
        <v>630.58000000000004</v>
      </c>
      <c r="B194" s="52" t="s">
        <v>9</v>
      </c>
      <c r="C194" s="46">
        <v>42782</v>
      </c>
      <c r="D194">
        <f t="shared" si="5"/>
        <v>5</v>
      </c>
    </row>
    <row r="195" spans="1:4" x14ac:dyDescent="0.25">
      <c r="A195" s="53">
        <v>323.32</v>
      </c>
      <c r="B195" s="54" t="s">
        <v>186</v>
      </c>
      <c r="C195" s="46">
        <v>42732</v>
      </c>
      <c r="D195">
        <f t="shared" ref="D195:D258" si="6">WEEKDAY(C195)</f>
        <v>4</v>
      </c>
    </row>
    <row r="196" spans="1:4" x14ac:dyDescent="0.25">
      <c r="A196" s="53">
        <v>494.36</v>
      </c>
      <c r="B196" s="52" t="s">
        <v>10</v>
      </c>
      <c r="C196" s="46">
        <v>42486</v>
      </c>
      <c r="D196">
        <f t="shared" si="6"/>
        <v>3</v>
      </c>
    </row>
    <row r="197" spans="1:4" x14ac:dyDescent="0.25">
      <c r="A197" s="53">
        <v>769.27</v>
      </c>
      <c r="B197" s="52" t="s">
        <v>10</v>
      </c>
      <c r="C197" s="46">
        <v>42191</v>
      </c>
      <c r="D197">
        <f t="shared" si="6"/>
        <v>2</v>
      </c>
    </row>
    <row r="198" spans="1:4" x14ac:dyDescent="0.25">
      <c r="A198" s="53">
        <v>576.15</v>
      </c>
      <c r="B198" s="52" t="s">
        <v>4</v>
      </c>
      <c r="C198" s="46">
        <v>43114</v>
      </c>
      <c r="D198">
        <f t="shared" si="6"/>
        <v>1</v>
      </c>
    </row>
    <row r="199" spans="1:4" x14ac:dyDescent="0.25">
      <c r="A199" s="53">
        <v>398.55</v>
      </c>
      <c r="B199" s="52" t="s">
        <v>8</v>
      </c>
      <c r="C199" s="46">
        <v>42965</v>
      </c>
      <c r="D199">
        <f t="shared" si="6"/>
        <v>6</v>
      </c>
    </row>
    <row r="200" spans="1:4" x14ac:dyDescent="0.25">
      <c r="A200" s="53">
        <v>349.89</v>
      </c>
      <c r="B200" s="52" t="s">
        <v>6</v>
      </c>
      <c r="C200" s="46">
        <v>42011</v>
      </c>
      <c r="D200">
        <f t="shared" si="6"/>
        <v>4</v>
      </c>
    </row>
    <row r="201" spans="1:4" x14ac:dyDescent="0.25">
      <c r="A201" s="53">
        <v>93.13</v>
      </c>
      <c r="B201" s="52" t="s">
        <v>2</v>
      </c>
      <c r="C201" s="46">
        <v>43277</v>
      </c>
      <c r="D201">
        <f t="shared" si="6"/>
        <v>3</v>
      </c>
    </row>
    <row r="202" spans="1:4" x14ac:dyDescent="0.25">
      <c r="A202" s="53">
        <v>447.57</v>
      </c>
      <c r="B202" s="52" t="s">
        <v>5</v>
      </c>
      <c r="C202" s="46">
        <v>42430</v>
      </c>
      <c r="D202">
        <f t="shared" si="6"/>
        <v>3</v>
      </c>
    </row>
    <row r="203" spans="1:4" x14ac:dyDescent="0.25">
      <c r="A203" s="53">
        <v>696.89</v>
      </c>
      <c r="B203" s="52" t="s">
        <v>5</v>
      </c>
      <c r="C203" s="46">
        <v>42860</v>
      </c>
      <c r="D203">
        <f t="shared" si="6"/>
        <v>6</v>
      </c>
    </row>
    <row r="204" spans="1:4" x14ac:dyDescent="0.25">
      <c r="A204" s="53">
        <v>672.77</v>
      </c>
      <c r="B204" s="52" t="s">
        <v>4</v>
      </c>
      <c r="C204" s="46">
        <v>43064</v>
      </c>
      <c r="D204">
        <f t="shared" si="6"/>
        <v>7</v>
      </c>
    </row>
    <row r="205" spans="1:4" x14ac:dyDescent="0.25">
      <c r="A205" s="53">
        <v>954.5</v>
      </c>
      <c r="B205" s="52" t="s">
        <v>7</v>
      </c>
      <c r="C205" s="46">
        <v>42132</v>
      </c>
      <c r="D205">
        <f t="shared" si="6"/>
        <v>6</v>
      </c>
    </row>
    <row r="206" spans="1:4" x14ac:dyDescent="0.25">
      <c r="A206" s="53">
        <v>542.87</v>
      </c>
      <c r="B206" s="52" t="s">
        <v>9</v>
      </c>
      <c r="C206" s="46">
        <v>42389</v>
      </c>
      <c r="D206">
        <f t="shared" si="6"/>
        <v>4</v>
      </c>
    </row>
    <row r="207" spans="1:4" x14ac:dyDescent="0.25">
      <c r="A207" s="53">
        <v>160.5</v>
      </c>
      <c r="B207" s="52" t="s">
        <v>2</v>
      </c>
      <c r="C207" s="46">
        <v>42035</v>
      </c>
      <c r="D207">
        <f t="shared" si="6"/>
        <v>7</v>
      </c>
    </row>
    <row r="208" spans="1:4" x14ac:dyDescent="0.25">
      <c r="A208" s="53">
        <v>66.22</v>
      </c>
      <c r="B208" s="52" t="s">
        <v>5</v>
      </c>
      <c r="C208" s="46">
        <v>43004</v>
      </c>
      <c r="D208">
        <f t="shared" si="6"/>
        <v>3</v>
      </c>
    </row>
    <row r="209" spans="1:4" x14ac:dyDescent="0.25">
      <c r="A209" s="53">
        <v>858.11</v>
      </c>
      <c r="B209" s="52" t="s">
        <v>8</v>
      </c>
      <c r="C209" s="46">
        <v>42103</v>
      </c>
      <c r="D209">
        <f t="shared" si="6"/>
        <v>5</v>
      </c>
    </row>
    <row r="210" spans="1:4" x14ac:dyDescent="0.25">
      <c r="A210" s="53">
        <v>937.97</v>
      </c>
      <c r="B210" s="52" t="s">
        <v>8</v>
      </c>
      <c r="C210" s="46">
        <v>42069</v>
      </c>
      <c r="D210">
        <f t="shared" si="6"/>
        <v>6</v>
      </c>
    </row>
    <row r="211" spans="1:4" x14ac:dyDescent="0.25">
      <c r="A211" s="53">
        <v>819.38</v>
      </c>
      <c r="B211" s="52" t="s">
        <v>8</v>
      </c>
      <c r="C211" s="46">
        <v>43395</v>
      </c>
      <c r="D211">
        <f t="shared" si="6"/>
        <v>2</v>
      </c>
    </row>
    <row r="212" spans="1:4" x14ac:dyDescent="0.25">
      <c r="A212" s="53">
        <v>456.92</v>
      </c>
      <c r="B212" s="52" t="s">
        <v>9</v>
      </c>
      <c r="C212" s="46">
        <v>43325</v>
      </c>
      <c r="D212">
        <f t="shared" si="6"/>
        <v>2</v>
      </c>
    </row>
    <row r="213" spans="1:4" x14ac:dyDescent="0.25">
      <c r="A213" s="53">
        <v>429.97</v>
      </c>
      <c r="B213" s="52" t="s">
        <v>8</v>
      </c>
      <c r="C213" s="46">
        <v>42714</v>
      </c>
      <c r="D213">
        <f t="shared" si="6"/>
        <v>7</v>
      </c>
    </row>
    <row r="214" spans="1:4" x14ac:dyDescent="0.25">
      <c r="A214" s="53">
        <v>193.46</v>
      </c>
      <c r="B214" s="52" t="s">
        <v>7</v>
      </c>
      <c r="C214" s="46">
        <v>42261</v>
      </c>
      <c r="D214">
        <f t="shared" si="6"/>
        <v>2</v>
      </c>
    </row>
    <row r="215" spans="1:4" x14ac:dyDescent="0.25">
      <c r="A215" s="53">
        <v>195.71</v>
      </c>
      <c r="B215" s="52" t="s">
        <v>2</v>
      </c>
      <c r="C215" s="46">
        <v>42263</v>
      </c>
      <c r="D215">
        <f t="shared" si="6"/>
        <v>4</v>
      </c>
    </row>
    <row r="216" spans="1:4" x14ac:dyDescent="0.25">
      <c r="A216" s="53">
        <v>773.82</v>
      </c>
      <c r="B216" s="54" t="s">
        <v>186</v>
      </c>
      <c r="C216" s="46">
        <v>42889</v>
      </c>
      <c r="D216">
        <f t="shared" si="6"/>
        <v>7</v>
      </c>
    </row>
    <row r="217" spans="1:4" x14ac:dyDescent="0.25">
      <c r="A217" s="53">
        <v>151.07</v>
      </c>
      <c r="B217" s="52" t="s">
        <v>3</v>
      </c>
      <c r="C217" s="46">
        <v>42388</v>
      </c>
      <c r="D217">
        <f t="shared" si="6"/>
        <v>3</v>
      </c>
    </row>
    <row r="218" spans="1:4" x14ac:dyDescent="0.25">
      <c r="A218" s="53">
        <v>43.22</v>
      </c>
      <c r="B218" s="52" t="s">
        <v>5</v>
      </c>
      <c r="C218" s="46">
        <v>43210</v>
      </c>
      <c r="D218">
        <f t="shared" si="6"/>
        <v>6</v>
      </c>
    </row>
    <row r="219" spans="1:4" x14ac:dyDescent="0.25">
      <c r="A219" s="53">
        <v>877.43</v>
      </c>
      <c r="B219" s="52" t="s">
        <v>5</v>
      </c>
      <c r="C219" s="46">
        <v>43073</v>
      </c>
      <c r="D219">
        <f t="shared" si="6"/>
        <v>2</v>
      </c>
    </row>
    <row r="220" spans="1:4" x14ac:dyDescent="0.25">
      <c r="A220" s="53">
        <v>974.12</v>
      </c>
      <c r="B220" s="52" t="s">
        <v>8</v>
      </c>
      <c r="C220" s="46">
        <v>42186</v>
      </c>
      <c r="D220">
        <f t="shared" si="6"/>
        <v>4</v>
      </c>
    </row>
    <row r="221" spans="1:4" x14ac:dyDescent="0.25">
      <c r="A221" s="53">
        <v>480.89</v>
      </c>
      <c r="B221" s="52" t="s">
        <v>8</v>
      </c>
      <c r="C221" s="46">
        <v>42551</v>
      </c>
      <c r="D221">
        <f t="shared" si="6"/>
        <v>5</v>
      </c>
    </row>
    <row r="222" spans="1:4" x14ac:dyDescent="0.25">
      <c r="A222" s="53">
        <v>372.61</v>
      </c>
      <c r="B222" s="52" t="s">
        <v>9</v>
      </c>
      <c r="C222" s="46">
        <v>43427</v>
      </c>
      <c r="D222">
        <f t="shared" si="6"/>
        <v>6</v>
      </c>
    </row>
    <row r="223" spans="1:4" x14ac:dyDescent="0.25">
      <c r="A223" s="53">
        <v>882.12</v>
      </c>
      <c r="B223" s="52" t="s">
        <v>6</v>
      </c>
      <c r="C223" s="46">
        <v>42008</v>
      </c>
      <c r="D223">
        <f t="shared" si="6"/>
        <v>1</v>
      </c>
    </row>
    <row r="224" spans="1:4" x14ac:dyDescent="0.25">
      <c r="A224" s="53">
        <v>238.28</v>
      </c>
      <c r="B224" s="52" t="s">
        <v>6</v>
      </c>
      <c r="C224" s="46">
        <v>42274</v>
      </c>
      <c r="D224">
        <f t="shared" si="6"/>
        <v>1</v>
      </c>
    </row>
    <row r="225" spans="1:4" x14ac:dyDescent="0.25">
      <c r="A225" s="53">
        <v>665.74</v>
      </c>
      <c r="B225" s="52" t="s">
        <v>3</v>
      </c>
      <c r="C225" s="46">
        <v>42520</v>
      </c>
      <c r="D225">
        <f t="shared" si="6"/>
        <v>2</v>
      </c>
    </row>
    <row r="226" spans="1:4" x14ac:dyDescent="0.25">
      <c r="A226" s="53">
        <v>266.89</v>
      </c>
      <c r="B226" s="52" t="s">
        <v>4</v>
      </c>
      <c r="C226" s="46">
        <v>43114</v>
      </c>
      <c r="D226">
        <f t="shared" si="6"/>
        <v>1</v>
      </c>
    </row>
    <row r="227" spans="1:4" x14ac:dyDescent="0.25">
      <c r="A227" s="53">
        <v>505.34</v>
      </c>
      <c r="B227" s="52" t="s">
        <v>8</v>
      </c>
      <c r="C227" s="46">
        <v>42693</v>
      </c>
      <c r="D227">
        <f t="shared" si="6"/>
        <v>7</v>
      </c>
    </row>
    <row r="228" spans="1:4" x14ac:dyDescent="0.25">
      <c r="A228" s="53">
        <v>813.21</v>
      </c>
      <c r="B228" s="52" t="s">
        <v>9</v>
      </c>
      <c r="C228" s="46">
        <v>42961</v>
      </c>
      <c r="D228">
        <f t="shared" si="6"/>
        <v>2</v>
      </c>
    </row>
    <row r="229" spans="1:4" x14ac:dyDescent="0.25">
      <c r="A229" s="53">
        <v>54.43</v>
      </c>
      <c r="B229" s="52" t="s">
        <v>9</v>
      </c>
      <c r="C229" s="46">
        <v>42324</v>
      </c>
      <c r="D229">
        <f t="shared" si="6"/>
        <v>2</v>
      </c>
    </row>
    <row r="230" spans="1:4" x14ac:dyDescent="0.25">
      <c r="A230" s="53">
        <v>794.68</v>
      </c>
      <c r="B230" s="54" t="s">
        <v>186</v>
      </c>
      <c r="C230" s="46">
        <v>42067</v>
      </c>
      <c r="D230">
        <f t="shared" si="6"/>
        <v>4</v>
      </c>
    </row>
    <row r="231" spans="1:4" x14ac:dyDescent="0.25">
      <c r="A231" s="53">
        <v>634.38</v>
      </c>
      <c r="B231" s="52" t="s">
        <v>5</v>
      </c>
      <c r="C231" s="46">
        <v>42145</v>
      </c>
      <c r="D231">
        <f t="shared" si="6"/>
        <v>5</v>
      </c>
    </row>
    <row r="232" spans="1:4" x14ac:dyDescent="0.25">
      <c r="A232" s="53">
        <v>161.74</v>
      </c>
      <c r="B232" s="52" t="s">
        <v>4</v>
      </c>
      <c r="C232" s="46">
        <v>42061</v>
      </c>
      <c r="D232">
        <f t="shared" si="6"/>
        <v>5</v>
      </c>
    </row>
    <row r="233" spans="1:4" x14ac:dyDescent="0.25">
      <c r="A233" s="53">
        <v>264.77999999999997</v>
      </c>
      <c r="B233" s="52" t="s">
        <v>8</v>
      </c>
      <c r="C233" s="46">
        <v>42673</v>
      </c>
      <c r="D233">
        <f t="shared" si="6"/>
        <v>1</v>
      </c>
    </row>
    <row r="234" spans="1:4" x14ac:dyDescent="0.25">
      <c r="A234" s="53">
        <v>953.91</v>
      </c>
      <c r="B234" s="52" t="s">
        <v>7</v>
      </c>
      <c r="C234" s="46">
        <v>43065</v>
      </c>
      <c r="D234">
        <f t="shared" si="6"/>
        <v>1</v>
      </c>
    </row>
    <row r="235" spans="1:4" x14ac:dyDescent="0.25">
      <c r="A235" s="53">
        <v>241.02</v>
      </c>
      <c r="B235" s="52" t="s">
        <v>2</v>
      </c>
      <c r="C235" s="46">
        <v>42230</v>
      </c>
      <c r="D235">
        <f t="shared" si="6"/>
        <v>6</v>
      </c>
    </row>
    <row r="236" spans="1:4" x14ac:dyDescent="0.25">
      <c r="A236" s="53">
        <v>992.43</v>
      </c>
      <c r="B236" s="52" t="s">
        <v>3</v>
      </c>
      <c r="C236" s="46">
        <v>42869</v>
      </c>
      <c r="D236">
        <f t="shared" si="6"/>
        <v>1</v>
      </c>
    </row>
    <row r="237" spans="1:4" x14ac:dyDescent="0.25">
      <c r="A237" s="53">
        <v>22.43</v>
      </c>
      <c r="B237" s="52" t="s">
        <v>5</v>
      </c>
      <c r="C237" s="46">
        <v>42626</v>
      </c>
      <c r="D237">
        <f t="shared" si="6"/>
        <v>3</v>
      </c>
    </row>
    <row r="238" spans="1:4" x14ac:dyDescent="0.25">
      <c r="A238" s="53">
        <v>682.38</v>
      </c>
      <c r="B238" s="52" t="s">
        <v>9</v>
      </c>
      <c r="C238" s="46">
        <v>43285</v>
      </c>
      <c r="D238">
        <f t="shared" si="6"/>
        <v>4</v>
      </c>
    </row>
    <row r="239" spans="1:4" x14ac:dyDescent="0.25">
      <c r="A239" s="53">
        <v>798.21</v>
      </c>
      <c r="B239" s="52" t="s">
        <v>10</v>
      </c>
      <c r="C239" s="46">
        <v>42113</v>
      </c>
      <c r="D239">
        <f t="shared" si="6"/>
        <v>1</v>
      </c>
    </row>
    <row r="240" spans="1:4" x14ac:dyDescent="0.25">
      <c r="A240" s="53">
        <v>738.7</v>
      </c>
      <c r="B240" s="52" t="s">
        <v>2</v>
      </c>
      <c r="C240" s="46">
        <v>43450</v>
      </c>
      <c r="D240">
        <f t="shared" si="6"/>
        <v>1</v>
      </c>
    </row>
    <row r="241" spans="1:4" x14ac:dyDescent="0.25">
      <c r="A241" s="53">
        <v>223.87</v>
      </c>
      <c r="B241" s="52" t="s">
        <v>4</v>
      </c>
      <c r="C241" s="46">
        <v>42963</v>
      </c>
      <c r="D241">
        <f t="shared" si="6"/>
        <v>4</v>
      </c>
    </row>
    <row r="242" spans="1:4" x14ac:dyDescent="0.25">
      <c r="A242" s="53">
        <v>248.38</v>
      </c>
      <c r="B242" s="52" t="s">
        <v>4</v>
      </c>
      <c r="C242" s="46">
        <v>42985</v>
      </c>
      <c r="D242">
        <f t="shared" si="6"/>
        <v>5</v>
      </c>
    </row>
    <row r="243" spans="1:4" x14ac:dyDescent="0.25">
      <c r="A243" s="53">
        <v>912.38</v>
      </c>
      <c r="B243" s="52" t="s">
        <v>9</v>
      </c>
      <c r="C243" s="46">
        <v>42481</v>
      </c>
      <c r="D243">
        <f t="shared" si="6"/>
        <v>5</v>
      </c>
    </row>
    <row r="244" spans="1:4" x14ac:dyDescent="0.25">
      <c r="A244" s="53">
        <v>843.46</v>
      </c>
      <c r="B244" s="52" t="s">
        <v>6</v>
      </c>
      <c r="C244" s="46">
        <v>42855</v>
      </c>
      <c r="D244">
        <f t="shared" si="6"/>
        <v>1</v>
      </c>
    </row>
    <row r="245" spans="1:4" x14ac:dyDescent="0.25">
      <c r="A245" s="53">
        <v>203.5</v>
      </c>
      <c r="B245" s="52" t="s">
        <v>6</v>
      </c>
      <c r="C245" s="46">
        <v>43285</v>
      </c>
      <c r="D245">
        <f t="shared" si="6"/>
        <v>4</v>
      </c>
    </row>
    <row r="246" spans="1:4" x14ac:dyDescent="0.25">
      <c r="A246" s="53">
        <v>22.74</v>
      </c>
      <c r="B246" s="52" t="s">
        <v>4</v>
      </c>
      <c r="C246" s="46">
        <v>42318</v>
      </c>
      <c r="D246">
        <f t="shared" si="6"/>
        <v>3</v>
      </c>
    </row>
    <row r="247" spans="1:4" x14ac:dyDescent="0.25">
      <c r="A247" s="53">
        <v>777.8</v>
      </c>
      <c r="B247" s="52" t="s">
        <v>8</v>
      </c>
      <c r="C247" s="46">
        <v>42702</v>
      </c>
      <c r="D247">
        <f t="shared" si="6"/>
        <v>2</v>
      </c>
    </row>
    <row r="248" spans="1:4" x14ac:dyDescent="0.25">
      <c r="A248" s="53">
        <v>489.14</v>
      </c>
      <c r="B248" s="52" t="s">
        <v>7</v>
      </c>
      <c r="C248" s="46">
        <v>42159</v>
      </c>
      <c r="D248">
        <f t="shared" si="6"/>
        <v>5</v>
      </c>
    </row>
    <row r="249" spans="1:4" x14ac:dyDescent="0.25">
      <c r="A249" s="53">
        <v>30.44</v>
      </c>
      <c r="B249" s="52" t="s">
        <v>9</v>
      </c>
      <c r="C249" s="46">
        <v>42415</v>
      </c>
      <c r="D249">
        <f t="shared" si="6"/>
        <v>2</v>
      </c>
    </row>
    <row r="250" spans="1:4" x14ac:dyDescent="0.25">
      <c r="A250" s="53">
        <v>292.32</v>
      </c>
      <c r="B250" s="52" t="s">
        <v>6</v>
      </c>
      <c r="C250" s="46">
        <v>42191</v>
      </c>
      <c r="D250">
        <f t="shared" si="6"/>
        <v>2</v>
      </c>
    </row>
    <row r="251" spans="1:4" x14ac:dyDescent="0.25">
      <c r="A251" s="53">
        <v>905.17</v>
      </c>
      <c r="B251" s="52" t="s">
        <v>7</v>
      </c>
      <c r="C251" s="46">
        <v>42447</v>
      </c>
      <c r="D251">
        <f t="shared" si="6"/>
        <v>6</v>
      </c>
    </row>
    <row r="252" spans="1:4" x14ac:dyDescent="0.25">
      <c r="A252" s="53">
        <v>385.92</v>
      </c>
      <c r="B252" s="52" t="s">
        <v>9</v>
      </c>
      <c r="C252" s="46">
        <v>42084</v>
      </c>
      <c r="D252">
        <f t="shared" si="6"/>
        <v>7</v>
      </c>
    </row>
    <row r="253" spans="1:4" x14ac:dyDescent="0.25">
      <c r="A253" s="53">
        <v>70.989999999999995</v>
      </c>
      <c r="B253" s="52" t="s">
        <v>10</v>
      </c>
      <c r="C253" s="46">
        <v>42042</v>
      </c>
      <c r="D253">
        <f t="shared" si="6"/>
        <v>7</v>
      </c>
    </row>
    <row r="254" spans="1:4" x14ac:dyDescent="0.25">
      <c r="A254" s="53">
        <v>825.87</v>
      </c>
      <c r="B254" s="52" t="s">
        <v>10</v>
      </c>
      <c r="C254" s="46">
        <v>43014</v>
      </c>
      <c r="D254">
        <f t="shared" si="6"/>
        <v>6</v>
      </c>
    </row>
    <row r="255" spans="1:4" x14ac:dyDescent="0.25">
      <c r="A255" s="53">
        <v>229.76</v>
      </c>
      <c r="B255" s="52" t="s">
        <v>3</v>
      </c>
      <c r="C255" s="46">
        <v>42975</v>
      </c>
      <c r="D255">
        <f t="shared" si="6"/>
        <v>2</v>
      </c>
    </row>
    <row r="256" spans="1:4" x14ac:dyDescent="0.25">
      <c r="A256" s="53">
        <v>778.93</v>
      </c>
      <c r="B256" s="52" t="s">
        <v>3</v>
      </c>
      <c r="C256" s="46">
        <v>43308</v>
      </c>
      <c r="D256">
        <f t="shared" si="6"/>
        <v>6</v>
      </c>
    </row>
    <row r="257" spans="1:4" x14ac:dyDescent="0.25">
      <c r="A257" s="53">
        <v>462.27</v>
      </c>
      <c r="B257" s="52" t="s">
        <v>8</v>
      </c>
      <c r="C257" s="46">
        <v>43332</v>
      </c>
      <c r="D257">
        <f t="shared" si="6"/>
        <v>2</v>
      </c>
    </row>
    <row r="258" spans="1:4" x14ac:dyDescent="0.25">
      <c r="A258" s="53">
        <v>282.39</v>
      </c>
      <c r="B258" s="52" t="s">
        <v>10</v>
      </c>
      <c r="C258" s="46">
        <v>42748</v>
      </c>
      <c r="D258">
        <f t="shared" si="6"/>
        <v>6</v>
      </c>
    </row>
    <row r="259" spans="1:4" x14ac:dyDescent="0.25">
      <c r="A259" s="53">
        <v>554.19000000000005</v>
      </c>
      <c r="B259" s="52" t="s">
        <v>2</v>
      </c>
      <c r="C259" s="46">
        <v>42843</v>
      </c>
      <c r="D259">
        <f t="shared" ref="D259:D322" si="7">WEEKDAY(C259)</f>
        <v>3</v>
      </c>
    </row>
    <row r="260" spans="1:4" x14ac:dyDescent="0.25">
      <c r="A260" s="53">
        <v>247.96</v>
      </c>
      <c r="B260" s="52" t="s">
        <v>3</v>
      </c>
      <c r="C260" s="46">
        <v>42451</v>
      </c>
      <c r="D260">
        <f t="shared" si="7"/>
        <v>3</v>
      </c>
    </row>
    <row r="261" spans="1:4" x14ac:dyDescent="0.25">
      <c r="A261" s="53">
        <v>326.70999999999998</v>
      </c>
      <c r="B261" s="52" t="s">
        <v>3</v>
      </c>
      <c r="C261" s="46">
        <v>42289</v>
      </c>
      <c r="D261">
        <f t="shared" si="7"/>
        <v>2</v>
      </c>
    </row>
    <row r="262" spans="1:4" x14ac:dyDescent="0.25">
      <c r="A262" s="53">
        <v>915.53</v>
      </c>
      <c r="B262" s="52" t="s">
        <v>4</v>
      </c>
      <c r="C262" s="46">
        <v>42130</v>
      </c>
      <c r="D262">
        <f t="shared" si="7"/>
        <v>4</v>
      </c>
    </row>
    <row r="263" spans="1:4" x14ac:dyDescent="0.25">
      <c r="A263" s="53">
        <v>823.53</v>
      </c>
      <c r="B263" s="52" t="s">
        <v>4</v>
      </c>
      <c r="C263" s="46">
        <v>42673</v>
      </c>
      <c r="D263">
        <f t="shared" si="7"/>
        <v>1</v>
      </c>
    </row>
    <row r="264" spans="1:4" x14ac:dyDescent="0.25">
      <c r="A264" s="53">
        <v>688.93</v>
      </c>
      <c r="B264" s="52" t="s">
        <v>7</v>
      </c>
      <c r="C264" s="46">
        <v>42542</v>
      </c>
      <c r="D264">
        <f t="shared" si="7"/>
        <v>3</v>
      </c>
    </row>
    <row r="265" spans="1:4" x14ac:dyDescent="0.25">
      <c r="A265" s="53">
        <v>911.82</v>
      </c>
      <c r="B265" s="52" t="s">
        <v>7</v>
      </c>
      <c r="C265" s="46">
        <v>43389</v>
      </c>
      <c r="D265">
        <f t="shared" si="7"/>
        <v>3</v>
      </c>
    </row>
    <row r="266" spans="1:4" x14ac:dyDescent="0.25">
      <c r="A266" s="53">
        <v>481.04</v>
      </c>
      <c r="B266" s="54" t="s">
        <v>186</v>
      </c>
      <c r="C266" s="46">
        <v>43393</v>
      </c>
      <c r="D266">
        <f t="shared" si="7"/>
        <v>7</v>
      </c>
    </row>
    <row r="267" spans="1:4" x14ac:dyDescent="0.25">
      <c r="A267" s="53">
        <v>712.81</v>
      </c>
      <c r="B267" s="52" t="s">
        <v>2</v>
      </c>
      <c r="C267" s="46">
        <v>42881</v>
      </c>
      <c r="D267">
        <f t="shared" si="7"/>
        <v>6</v>
      </c>
    </row>
    <row r="268" spans="1:4" x14ac:dyDescent="0.25">
      <c r="A268" s="53">
        <v>269.75</v>
      </c>
      <c r="B268" s="52" t="s">
        <v>2</v>
      </c>
      <c r="C268" s="46">
        <v>42290</v>
      </c>
      <c r="D268">
        <f t="shared" si="7"/>
        <v>3</v>
      </c>
    </row>
    <row r="269" spans="1:4" x14ac:dyDescent="0.25">
      <c r="A269" s="53">
        <v>821.35</v>
      </c>
      <c r="B269" s="52" t="s">
        <v>5</v>
      </c>
      <c r="C269" s="46">
        <v>42892</v>
      </c>
      <c r="D269">
        <f t="shared" si="7"/>
        <v>3</v>
      </c>
    </row>
    <row r="270" spans="1:4" x14ac:dyDescent="0.25">
      <c r="A270" s="53">
        <v>217.26</v>
      </c>
      <c r="B270" s="52" t="s">
        <v>5</v>
      </c>
      <c r="C270" s="46">
        <v>42503</v>
      </c>
      <c r="D270">
        <f t="shared" si="7"/>
        <v>6</v>
      </c>
    </row>
    <row r="271" spans="1:4" x14ac:dyDescent="0.25">
      <c r="A271" s="53">
        <v>498.64</v>
      </c>
      <c r="B271" s="52" t="s">
        <v>5</v>
      </c>
      <c r="C271" s="46">
        <v>42337</v>
      </c>
      <c r="D271">
        <f t="shared" si="7"/>
        <v>1</v>
      </c>
    </row>
    <row r="272" spans="1:4" x14ac:dyDescent="0.25">
      <c r="A272" s="53">
        <v>199.67</v>
      </c>
      <c r="B272" s="52" t="s">
        <v>8</v>
      </c>
      <c r="C272" s="46">
        <v>42359</v>
      </c>
      <c r="D272">
        <f t="shared" si="7"/>
        <v>2</v>
      </c>
    </row>
    <row r="273" spans="1:4" x14ac:dyDescent="0.25">
      <c r="A273" s="53">
        <v>800.96</v>
      </c>
      <c r="B273" s="52" t="s">
        <v>8</v>
      </c>
      <c r="C273" s="46">
        <v>42029</v>
      </c>
      <c r="D273">
        <f t="shared" si="7"/>
        <v>1</v>
      </c>
    </row>
    <row r="274" spans="1:4" x14ac:dyDescent="0.25">
      <c r="A274" s="53">
        <v>578.04999999999995</v>
      </c>
      <c r="B274" s="52" t="s">
        <v>8</v>
      </c>
      <c r="C274" s="46">
        <v>42620</v>
      </c>
      <c r="D274">
        <f t="shared" si="7"/>
        <v>4</v>
      </c>
    </row>
    <row r="275" spans="1:4" x14ac:dyDescent="0.25">
      <c r="A275" s="53">
        <v>853.51</v>
      </c>
      <c r="B275" s="52" t="s">
        <v>7</v>
      </c>
      <c r="C275" s="46">
        <v>43144</v>
      </c>
      <c r="D275">
        <f t="shared" si="7"/>
        <v>3</v>
      </c>
    </row>
    <row r="276" spans="1:4" x14ac:dyDescent="0.25">
      <c r="A276" s="53">
        <v>346.03</v>
      </c>
      <c r="B276" s="52" t="s">
        <v>8</v>
      </c>
      <c r="C276" s="46">
        <v>42759</v>
      </c>
      <c r="D276">
        <f t="shared" si="7"/>
        <v>3</v>
      </c>
    </row>
    <row r="277" spans="1:4" x14ac:dyDescent="0.25">
      <c r="A277" s="53">
        <v>808.19</v>
      </c>
      <c r="B277" s="52" t="s">
        <v>2</v>
      </c>
      <c r="C277" s="46">
        <v>42565</v>
      </c>
      <c r="D277">
        <f t="shared" si="7"/>
        <v>5</v>
      </c>
    </row>
    <row r="278" spans="1:4" x14ac:dyDescent="0.25">
      <c r="A278" s="53">
        <v>821.75</v>
      </c>
      <c r="B278" s="52" t="s">
        <v>2</v>
      </c>
      <c r="C278" s="46">
        <v>43239</v>
      </c>
      <c r="D278">
        <f t="shared" si="7"/>
        <v>7</v>
      </c>
    </row>
    <row r="279" spans="1:4" x14ac:dyDescent="0.25">
      <c r="A279" s="53">
        <v>94.13</v>
      </c>
      <c r="B279" s="52" t="s">
        <v>3</v>
      </c>
      <c r="C279" s="46">
        <v>42816</v>
      </c>
      <c r="D279">
        <f t="shared" si="7"/>
        <v>4</v>
      </c>
    </row>
    <row r="280" spans="1:4" x14ac:dyDescent="0.25">
      <c r="A280" s="53">
        <v>826.91</v>
      </c>
      <c r="B280" s="52" t="s">
        <v>4</v>
      </c>
      <c r="C280" s="46">
        <v>42476</v>
      </c>
      <c r="D280">
        <f t="shared" si="7"/>
        <v>7</v>
      </c>
    </row>
    <row r="281" spans="1:4" x14ac:dyDescent="0.25">
      <c r="A281" s="53">
        <v>287.08999999999997</v>
      </c>
      <c r="B281" s="52" t="s">
        <v>2</v>
      </c>
      <c r="C281" s="46">
        <v>42071</v>
      </c>
      <c r="D281">
        <f t="shared" si="7"/>
        <v>1</v>
      </c>
    </row>
    <row r="282" spans="1:4" x14ac:dyDescent="0.25">
      <c r="A282" s="53">
        <v>563.22</v>
      </c>
      <c r="B282" s="52" t="s">
        <v>3</v>
      </c>
      <c r="C282" s="46">
        <v>42461</v>
      </c>
      <c r="D282">
        <f t="shared" si="7"/>
        <v>6</v>
      </c>
    </row>
    <row r="283" spans="1:4" x14ac:dyDescent="0.25">
      <c r="A283" s="53">
        <v>512.05999999999995</v>
      </c>
      <c r="B283" s="52" t="s">
        <v>2</v>
      </c>
      <c r="C283" s="46">
        <v>43109</v>
      </c>
      <c r="D283">
        <f t="shared" si="7"/>
        <v>3</v>
      </c>
    </row>
    <row r="284" spans="1:4" x14ac:dyDescent="0.25">
      <c r="A284" s="53">
        <v>24.3</v>
      </c>
      <c r="B284" s="52" t="s">
        <v>5</v>
      </c>
      <c r="C284" s="46">
        <v>42663</v>
      </c>
      <c r="D284">
        <f t="shared" si="7"/>
        <v>5</v>
      </c>
    </row>
    <row r="285" spans="1:4" x14ac:dyDescent="0.25">
      <c r="A285" s="53">
        <v>898.16</v>
      </c>
      <c r="B285" s="52" t="s">
        <v>8</v>
      </c>
      <c r="C285" s="46">
        <v>42841</v>
      </c>
      <c r="D285">
        <f t="shared" si="7"/>
        <v>1</v>
      </c>
    </row>
    <row r="286" spans="1:4" x14ac:dyDescent="0.25">
      <c r="A286" s="53">
        <v>41.58</v>
      </c>
      <c r="B286" s="52" t="s">
        <v>8</v>
      </c>
      <c r="C286" s="46">
        <v>42606</v>
      </c>
      <c r="D286">
        <f t="shared" si="7"/>
        <v>4</v>
      </c>
    </row>
    <row r="287" spans="1:4" x14ac:dyDescent="0.25">
      <c r="A287" s="53">
        <v>154.65</v>
      </c>
      <c r="B287" s="52" t="s">
        <v>8</v>
      </c>
      <c r="C287" s="46">
        <v>42771</v>
      </c>
      <c r="D287">
        <f t="shared" si="7"/>
        <v>1</v>
      </c>
    </row>
    <row r="288" spans="1:4" x14ac:dyDescent="0.25">
      <c r="A288" s="53">
        <v>443.97</v>
      </c>
      <c r="B288" s="52" t="s">
        <v>7</v>
      </c>
      <c r="C288" s="46">
        <v>43103</v>
      </c>
      <c r="D288">
        <f t="shared" si="7"/>
        <v>4</v>
      </c>
    </row>
    <row r="289" spans="1:4" x14ac:dyDescent="0.25">
      <c r="A289" s="53">
        <v>661.2</v>
      </c>
      <c r="B289" s="52" t="s">
        <v>7</v>
      </c>
      <c r="C289" s="46">
        <v>42331</v>
      </c>
      <c r="D289">
        <f t="shared" si="7"/>
        <v>2</v>
      </c>
    </row>
    <row r="290" spans="1:4" x14ac:dyDescent="0.25">
      <c r="A290" s="53">
        <v>784.28</v>
      </c>
      <c r="B290" s="52" t="s">
        <v>10</v>
      </c>
      <c r="C290" s="46">
        <v>42547</v>
      </c>
      <c r="D290">
        <f t="shared" si="7"/>
        <v>1</v>
      </c>
    </row>
    <row r="291" spans="1:4" x14ac:dyDescent="0.25">
      <c r="A291" s="53">
        <v>180.77</v>
      </c>
      <c r="B291" s="52" t="s">
        <v>6</v>
      </c>
      <c r="C291" s="46">
        <v>42599</v>
      </c>
      <c r="D291">
        <f t="shared" si="7"/>
        <v>4</v>
      </c>
    </row>
    <row r="292" spans="1:4" x14ac:dyDescent="0.25">
      <c r="A292" s="53">
        <v>75.72</v>
      </c>
      <c r="B292" s="52" t="s">
        <v>5</v>
      </c>
      <c r="C292" s="46">
        <v>42818</v>
      </c>
      <c r="D292">
        <f t="shared" si="7"/>
        <v>6</v>
      </c>
    </row>
    <row r="293" spans="1:4" x14ac:dyDescent="0.25">
      <c r="A293" s="53">
        <v>552.86</v>
      </c>
      <c r="B293" s="52" t="s">
        <v>4</v>
      </c>
      <c r="C293" s="46">
        <v>42688</v>
      </c>
      <c r="D293">
        <f t="shared" si="7"/>
        <v>2</v>
      </c>
    </row>
    <row r="294" spans="1:4" x14ac:dyDescent="0.25">
      <c r="A294" s="53">
        <v>338.33</v>
      </c>
      <c r="B294" s="52" t="s">
        <v>8</v>
      </c>
      <c r="C294" s="46">
        <v>42792</v>
      </c>
      <c r="D294">
        <f t="shared" si="7"/>
        <v>1</v>
      </c>
    </row>
    <row r="295" spans="1:4" x14ac:dyDescent="0.25">
      <c r="A295" s="53">
        <v>867.95</v>
      </c>
      <c r="B295" s="52" t="s">
        <v>8</v>
      </c>
      <c r="C295" s="46">
        <v>43111</v>
      </c>
      <c r="D295">
        <f t="shared" si="7"/>
        <v>5</v>
      </c>
    </row>
    <row r="296" spans="1:4" x14ac:dyDescent="0.25">
      <c r="A296" s="53">
        <v>502.85</v>
      </c>
      <c r="B296" s="52" t="s">
        <v>7</v>
      </c>
      <c r="C296" s="46">
        <v>43367</v>
      </c>
      <c r="D296">
        <f t="shared" si="7"/>
        <v>2</v>
      </c>
    </row>
    <row r="297" spans="1:4" x14ac:dyDescent="0.25">
      <c r="A297" s="53">
        <v>849.42</v>
      </c>
      <c r="B297" s="52" t="s">
        <v>5</v>
      </c>
      <c r="C297" s="46">
        <v>43031</v>
      </c>
      <c r="D297">
        <f t="shared" si="7"/>
        <v>2</v>
      </c>
    </row>
    <row r="298" spans="1:4" x14ac:dyDescent="0.25">
      <c r="A298" s="53">
        <v>983.15</v>
      </c>
      <c r="B298" s="52" t="s">
        <v>8</v>
      </c>
      <c r="C298" s="46">
        <v>43324</v>
      </c>
      <c r="D298">
        <f t="shared" si="7"/>
        <v>1</v>
      </c>
    </row>
    <row r="299" spans="1:4" x14ac:dyDescent="0.25">
      <c r="A299" s="53">
        <v>194.72</v>
      </c>
      <c r="B299" s="52" t="s">
        <v>9</v>
      </c>
      <c r="C299" s="46">
        <v>42037</v>
      </c>
      <c r="D299">
        <f t="shared" si="7"/>
        <v>2</v>
      </c>
    </row>
    <row r="300" spans="1:4" x14ac:dyDescent="0.25">
      <c r="A300" s="53">
        <v>577.63</v>
      </c>
      <c r="B300" s="52" t="s">
        <v>2</v>
      </c>
      <c r="C300" s="46">
        <v>43215</v>
      </c>
      <c r="D300">
        <f t="shared" si="7"/>
        <v>4</v>
      </c>
    </row>
    <row r="301" spans="1:4" x14ac:dyDescent="0.25">
      <c r="A301" s="53">
        <v>530.15</v>
      </c>
      <c r="B301" s="52" t="s">
        <v>3</v>
      </c>
      <c r="C301" s="46">
        <v>42030</v>
      </c>
      <c r="D301">
        <f t="shared" si="7"/>
        <v>2</v>
      </c>
    </row>
    <row r="302" spans="1:4" x14ac:dyDescent="0.25">
      <c r="A302" s="53">
        <v>342.04</v>
      </c>
      <c r="B302" s="52" t="s">
        <v>4</v>
      </c>
      <c r="C302" s="46">
        <v>43224</v>
      </c>
      <c r="D302">
        <f t="shared" si="7"/>
        <v>6</v>
      </c>
    </row>
    <row r="303" spans="1:4" x14ac:dyDescent="0.25">
      <c r="A303" s="53">
        <v>737.03</v>
      </c>
      <c r="B303" s="52" t="s">
        <v>2</v>
      </c>
      <c r="C303" s="46">
        <v>42475</v>
      </c>
      <c r="D303">
        <f t="shared" si="7"/>
        <v>6</v>
      </c>
    </row>
    <row r="304" spans="1:4" x14ac:dyDescent="0.25">
      <c r="A304" s="53">
        <v>351.9</v>
      </c>
      <c r="B304" s="52" t="s">
        <v>2</v>
      </c>
      <c r="C304" s="46">
        <v>43046</v>
      </c>
      <c r="D304">
        <f t="shared" si="7"/>
        <v>3</v>
      </c>
    </row>
    <row r="305" spans="1:4" x14ac:dyDescent="0.25">
      <c r="A305" s="53">
        <v>872.41</v>
      </c>
      <c r="B305" s="52" t="s">
        <v>3</v>
      </c>
      <c r="C305" s="46">
        <v>42202</v>
      </c>
      <c r="D305">
        <f t="shared" si="7"/>
        <v>6</v>
      </c>
    </row>
    <row r="306" spans="1:4" x14ac:dyDescent="0.25">
      <c r="A306" s="53">
        <v>612.72</v>
      </c>
      <c r="B306" s="52" t="s">
        <v>5</v>
      </c>
      <c r="C306" s="46">
        <v>42416</v>
      </c>
      <c r="D306">
        <f t="shared" si="7"/>
        <v>3</v>
      </c>
    </row>
    <row r="307" spans="1:4" x14ac:dyDescent="0.25">
      <c r="A307" s="53">
        <v>141.41</v>
      </c>
      <c r="B307" s="52" t="s">
        <v>5</v>
      </c>
      <c r="C307" s="46">
        <v>43383</v>
      </c>
      <c r="D307">
        <f t="shared" si="7"/>
        <v>4</v>
      </c>
    </row>
    <row r="308" spans="1:4" x14ac:dyDescent="0.25">
      <c r="A308" s="53">
        <v>925.48</v>
      </c>
      <c r="B308" s="52" t="s">
        <v>6</v>
      </c>
      <c r="C308" s="46">
        <v>43092</v>
      </c>
      <c r="D308">
        <f t="shared" si="7"/>
        <v>7</v>
      </c>
    </row>
    <row r="309" spans="1:4" x14ac:dyDescent="0.25">
      <c r="A309" s="53">
        <v>188.24</v>
      </c>
      <c r="B309" s="52" t="s">
        <v>3</v>
      </c>
      <c r="C309" s="46">
        <v>42849</v>
      </c>
      <c r="D309">
        <f t="shared" si="7"/>
        <v>2</v>
      </c>
    </row>
    <row r="310" spans="1:4" x14ac:dyDescent="0.25">
      <c r="A310" s="53">
        <v>257.04000000000002</v>
      </c>
      <c r="B310" s="52" t="s">
        <v>3</v>
      </c>
      <c r="C310" s="46">
        <v>42924</v>
      </c>
      <c r="D310">
        <f t="shared" si="7"/>
        <v>7</v>
      </c>
    </row>
    <row r="311" spans="1:4" x14ac:dyDescent="0.25">
      <c r="A311" s="53">
        <v>338.84</v>
      </c>
      <c r="B311" s="52" t="s">
        <v>3</v>
      </c>
      <c r="C311" s="46">
        <v>42903</v>
      </c>
      <c r="D311">
        <f t="shared" si="7"/>
        <v>7</v>
      </c>
    </row>
    <row r="312" spans="1:4" x14ac:dyDescent="0.25">
      <c r="A312" s="53">
        <v>128.85</v>
      </c>
      <c r="B312" s="52" t="s">
        <v>4</v>
      </c>
      <c r="C312" s="46">
        <v>43276</v>
      </c>
      <c r="D312">
        <f t="shared" si="7"/>
        <v>2</v>
      </c>
    </row>
    <row r="313" spans="1:4" x14ac:dyDescent="0.25">
      <c r="A313" s="53">
        <v>445.19</v>
      </c>
      <c r="B313" s="54" t="s">
        <v>186</v>
      </c>
      <c r="C313" s="46">
        <v>42989</v>
      </c>
      <c r="D313">
        <f t="shared" si="7"/>
        <v>2</v>
      </c>
    </row>
    <row r="314" spans="1:4" x14ac:dyDescent="0.25">
      <c r="A314" s="53">
        <v>853.67</v>
      </c>
      <c r="B314" s="52" t="s">
        <v>10</v>
      </c>
      <c r="C314" s="46">
        <v>43353</v>
      </c>
      <c r="D314">
        <f t="shared" si="7"/>
        <v>2</v>
      </c>
    </row>
    <row r="315" spans="1:4" x14ac:dyDescent="0.25">
      <c r="A315" s="53">
        <v>114.89</v>
      </c>
      <c r="B315" s="52" t="s">
        <v>4</v>
      </c>
      <c r="C315" s="46">
        <v>42611</v>
      </c>
      <c r="D315">
        <f t="shared" si="7"/>
        <v>2</v>
      </c>
    </row>
    <row r="316" spans="1:4" x14ac:dyDescent="0.25">
      <c r="A316" s="53">
        <v>543.70000000000005</v>
      </c>
      <c r="B316" s="52" t="s">
        <v>4</v>
      </c>
      <c r="C316" s="46">
        <v>43091</v>
      </c>
      <c r="D316">
        <f t="shared" si="7"/>
        <v>6</v>
      </c>
    </row>
    <row r="317" spans="1:4" x14ac:dyDescent="0.25">
      <c r="A317" s="53">
        <v>828.48</v>
      </c>
      <c r="B317" s="52" t="s">
        <v>8</v>
      </c>
      <c r="C317" s="46">
        <v>43334</v>
      </c>
      <c r="D317">
        <f t="shared" si="7"/>
        <v>4</v>
      </c>
    </row>
    <row r="318" spans="1:4" x14ac:dyDescent="0.25">
      <c r="A318" s="53">
        <v>982.23</v>
      </c>
      <c r="B318" s="52" t="s">
        <v>7</v>
      </c>
      <c r="C318" s="46">
        <v>42220</v>
      </c>
      <c r="D318">
        <f t="shared" si="7"/>
        <v>3</v>
      </c>
    </row>
    <row r="319" spans="1:4" x14ac:dyDescent="0.25">
      <c r="A319" s="53">
        <v>986.58</v>
      </c>
      <c r="B319" s="52" t="s">
        <v>10</v>
      </c>
      <c r="C319" s="46">
        <v>42068</v>
      </c>
      <c r="D319">
        <f t="shared" si="7"/>
        <v>5</v>
      </c>
    </row>
    <row r="320" spans="1:4" x14ac:dyDescent="0.25">
      <c r="A320" s="53">
        <v>219.51</v>
      </c>
      <c r="B320" s="52" t="s">
        <v>10</v>
      </c>
      <c r="C320" s="46">
        <v>43034</v>
      </c>
      <c r="D320">
        <f t="shared" si="7"/>
        <v>5</v>
      </c>
    </row>
    <row r="321" spans="1:4" x14ac:dyDescent="0.25">
      <c r="A321" s="53">
        <v>51.26</v>
      </c>
      <c r="B321" s="52" t="s">
        <v>2</v>
      </c>
      <c r="C321" s="46">
        <v>42396</v>
      </c>
      <c r="D321">
        <f t="shared" si="7"/>
        <v>4</v>
      </c>
    </row>
    <row r="322" spans="1:4" x14ac:dyDescent="0.25">
      <c r="A322" s="53">
        <v>960.38</v>
      </c>
      <c r="B322" s="52" t="s">
        <v>5</v>
      </c>
      <c r="C322" s="46">
        <v>42713</v>
      </c>
      <c r="D322">
        <f t="shared" si="7"/>
        <v>6</v>
      </c>
    </row>
    <row r="323" spans="1:4" x14ac:dyDescent="0.25">
      <c r="A323" s="53">
        <v>899.78</v>
      </c>
      <c r="B323" s="52" t="s">
        <v>5</v>
      </c>
      <c r="C323" s="46">
        <v>42690</v>
      </c>
      <c r="D323">
        <f t="shared" ref="D323:D386" si="8">WEEKDAY(C323)</f>
        <v>4</v>
      </c>
    </row>
    <row r="324" spans="1:4" x14ac:dyDescent="0.25">
      <c r="A324" s="53">
        <v>926.72</v>
      </c>
      <c r="B324" s="52" t="s">
        <v>8</v>
      </c>
      <c r="C324" s="46">
        <v>42097</v>
      </c>
      <c r="D324">
        <f t="shared" si="8"/>
        <v>6</v>
      </c>
    </row>
    <row r="325" spans="1:4" x14ac:dyDescent="0.25">
      <c r="A325" s="53">
        <v>176.13</v>
      </c>
      <c r="B325" s="54" t="s">
        <v>186</v>
      </c>
      <c r="C325" s="46">
        <v>42597</v>
      </c>
      <c r="D325">
        <f t="shared" si="8"/>
        <v>2</v>
      </c>
    </row>
    <row r="326" spans="1:4" x14ac:dyDescent="0.25">
      <c r="A326" s="53">
        <v>993.02</v>
      </c>
      <c r="B326" s="52" t="s">
        <v>2</v>
      </c>
      <c r="C326" s="46">
        <v>42044</v>
      </c>
      <c r="D326">
        <f t="shared" si="8"/>
        <v>2</v>
      </c>
    </row>
    <row r="327" spans="1:4" x14ac:dyDescent="0.25">
      <c r="A327" s="53">
        <v>564.59</v>
      </c>
      <c r="B327" s="52" t="s">
        <v>8</v>
      </c>
      <c r="C327" s="46">
        <v>42610</v>
      </c>
      <c r="D327">
        <f t="shared" si="8"/>
        <v>1</v>
      </c>
    </row>
    <row r="328" spans="1:4" x14ac:dyDescent="0.25">
      <c r="A328" s="53">
        <v>455.15</v>
      </c>
      <c r="B328" s="52" t="s">
        <v>9</v>
      </c>
      <c r="C328" s="46">
        <v>42885</v>
      </c>
      <c r="D328">
        <f t="shared" si="8"/>
        <v>3</v>
      </c>
    </row>
    <row r="329" spans="1:4" x14ac:dyDescent="0.25">
      <c r="A329" s="53">
        <v>530.73</v>
      </c>
      <c r="B329" s="52" t="s">
        <v>10</v>
      </c>
      <c r="C329" s="46">
        <v>42431</v>
      </c>
      <c r="D329">
        <f t="shared" si="8"/>
        <v>4</v>
      </c>
    </row>
    <row r="330" spans="1:4" x14ac:dyDescent="0.25">
      <c r="A330" s="53">
        <v>836.94</v>
      </c>
      <c r="B330" s="52" t="s">
        <v>6</v>
      </c>
      <c r="C330" s="46">
        <v>42660</v>
      </c>
      <c r="D330">
        <f t="shared" si="8"/>
        <v>2</v>
      </c>
    </row>
    <row r="331" spans="1:4" x14ac:dyDescent="0.25">
      <c r="A331" s="53">
        <v>396.64</v>
      </c>
      <c r="B331" s="52" t="s">
        <v>5</v>
      </c>
      <c r="C331" s="46">
        <v>42487</v>
      </c>
      <c r="D331">
        <f t="shared" si="8"/>
        <v>4</v>
      </c>
    </row>
    <row r="332" spans="1:4" x14ac:dyDescent="0.25">
      <c r="A332" s="53">
        <v>852</v>
      </c>
      <c r="B332" s="52" t="s">
        <v>8</v>
      </c>
      <c r="C332" s="46">
        <v>42297</v>
      </c>
      <c r="D332">
        <f t="shared" si="8"/>
        <v>3</v>
      </c>
    </row>
    <row r="333" spans="1:4" x14ac:dyDescent="0.25">
      <c r="A333" s="53">
        <v>668.82</v>
      </c>
      <c r="B333" s="54" t="s">
        <v>186</v>
      </c>
      <c r="C333" s="46">
        <v>42625</v>
      </c>
      <c r="D333">
        <f t="shared" si="8"/>
        <v>2</v>
      </c>
    </row>
    <row r="334" spans="1:4" x14ac:dyDescent="0.25">
      <c r="A334" s="53">
        <v>352.92</v>
      </c>
      <c r="B334" s="52" t="s">
        <v>6</v>
      </c>
      <c r="C334" s="46">
        <v>42541</v>
      </c>
      <c r="D334">
        <f t="shared" si="8"/>
        <v>2</v>
      </c>
    </row>
    <row r="335" spans="1:4" x14ac:dyDescent="0.25">
      <c r="A335" s="53">
        <v>868.58</v>
      </c>
      <c r="B335" s="52" t="s">
        <v>6</v>
      </c>
      <c r="C335" s="46">
        <v>43064</v>
      </c>
      <c r="D335">
        <f t="shared" si="8"/>
        <v>7</v>
      </c>
    </row>
    <row r="336" spans="1:4" x14ac:dyDescent="0.25">
      <c r="A336" s="53">
        <v>460.3</v>
      </c>
      <c r="B336" s="52" t="s">
        <v>5</v>
      </c>
      <c r="C336" s="46">
        <v>43378</v>
      </c>
      <c r="D336">
        <f t="shared" si="8"/>
        <v>6</v>
      </c>
    </row>
    <row r="337" spans="1:4" x14ac:dyDescent="0.25">
      <c r="A337" s="53">
        <v>362.62</v>
      </c>
      <c r="B337" s="52" t="s">
        <v>4</v>
      </c>
      <c r="C337" s="46">
        <v>42976</v>
      </c>
      <c r="D337">
        <f t="shared" si="8"/>
        <v>3</v>
      </c>
    </row>
    <row r="338" spans="1:4" x14ac:dyDescent="0.25">
      <c r="A338" s="53">
        <v>375.17</v>
      </c>
      <c r="B338" s="52" t="s">
        <v>8</v>
      </c>
      <c r="C338" s="46">
        <v>42984</v>
      </c>
      <c r="D338">
        <f t="shared" si="8"/>
        <v>4</v>
      </c>
    </row>
    <row r="339" spans="1:4" x14ac:dyDescent="0.25">
      <c r="A339" s="53">
        <v>737.71</v>
      </c>
      <c r="B339" s="52" t="s">
        <v>2</v>
      </c>
      <c r="C339" s="46">
        <v>42909</v>
      </c>
      <c r="D339">
        <f t="shared" si="8"/>
        <v>6</v>
      </c>
    </row>
    <row r="340" spans="1:4" x14ac:dyDescent="0.25">
      <c r="A340" s="53">
        <v>619.80999999999995</v>
      </c>
      <c r="B340" s="52" t="s">
        <v>5</v>
      </c>
      <c r="C340" s="46">
        <v>43192</v>
      </c>
      <c r="D340">
        <f t="shared" si="8"/>
        <v>2</v>
      </c>
    </row>
    <row r="341" spans="1:4" x14ac:dyDescent="0.25">
      <c r="A341" s="53">
        <v>528.08000000000004</v>
      </c>
      <c r="B341" s="52" t="s">
        <v>5</v>
      </c>
      <c r="C341" s="46">
        <v>42643</v>
      </c>
      <c r="D341">
        <f t="shared" si="8"/>
        <v>6</v>
      </c>
    </row>
    <row r="342" spans="1:4" x14ac:dyDescent="0.25">
      <c r="A342" s="53">
        <v>80.14</v>
      </c>
      <c r="B342" s="54" t="s">
        <v>186</v>
      </c>
      <c r="C342" s="46">
        <v>42892</v>
      </c>
      <c r="D342">
        <f t="shared" si="8"/>
        <v>3</v>
      </c>
    </row>
    <row r="343" spans="1:4" x14ac:dyDescent="0.25">
      <c r="A343" s="53">
        <v>15.19</v>
      </c>
      <c r="B343" s="52" t="s">
        <v>6</v>
      </c>
      <c r="C343" s="46">
        <v>42543</v>
      </c>
      <c r="D343">
        <f t="shared" si="8"/>
        <v>4</v>
      </c>
    </row>
    <row r="344" spans="1:4" x14ac:dyDescent="0.25">
      <c r="A344" s="53">
        <v>46.51</v>
      </c>
      <c r="B344" s="52" t="s">
        <v>6</v>
      </c>
      <c r="C344" s="46">
        <v>42284</v>
      </c>
      <c r="D344">
        <f t="shared" si="8"/>
        <v>4</v>
      </c>
    </row>
    <row r="345" spans="1:4" x14ac:dyDescent="0.25">
      <c r="A345" s="53">
        <v>956.29</v>
      </c>
      <c r="B345" s="52" t="s">
        <v>8</v>
      </c>
      <c r="C345" s="46">
        <v>42182</v>
      </c>
      <c r="D345">
        <f t="shared" si="8"/>
        <v>7</v>
      </c>
    </row>
    <row r="346" spans="1:4" x14ac:dyDescent="0.25">
      <c r="A346" s="53">
        <v>665.26</v>
      </c>
      <c r="B346" s="52" t="s">
        <v>7</v>
      </c>
      <c r="C346" s="46">
        <v>42969</v>
      </c>
      <c r="D346">
        <f t="shared" si="8"/>
        <v>3</v>
      </c>
    </row>
    <row r="347" spans="1:4" x14ac:dyDescent="0.25">
      <c r="A347" s="53">
        <v>286.66000000000003</v>
      </c>
      <c r="B347" s="52" t="s">
        <v>7</v>
      </c>
      <c r="C347" s="46">
        <v>43135</v>
      </c>
      <c r="D347">
        <f t="shared" si="8"/>
        <v>1</v>
      </c>
    </row>
    <row r="348" spans="1:4" x14ac:dyDescent="0.25">
      <c r="A348" s="53">
        <v>837.25</v>
      </c>
      <c r="B348" s="52" t="s">
        <v>9</v>
      </c>
      <c r="C348" s="46">
        <v>43249</v>
      </c>
      <c r="D348">
        <f t="shared" si="8"/>
        <v>3</v>
      </c>
    </row>
    <row r="349" spans="1:4" x14ac:dyDescent="0.25">
      <c r="A349" s="53">
        <v>312.41000000000003</v>
      </c>
      <c r="B349" s="52" t="s">
        <v>9</v>
      </c>
      <c r="C349" s="46">
        <v>43004</v>
      </c>
      <c r="D349">
        <f t="shared" si="8"/>
        <v>3</v>
      </c>
    </row>
    <row r="350" spans="1:4" x14ac:dyDescent="0.25">
      <c r="A350" s="53">
        <v>111.3</v>
      </c>
      <c r="B350" s="52" t="s">
        <v>6</v>
      </c>
      <c r="C350" s="46">
        <v>43266</v>
      </c>
      <c r="D350">
        <f t="shared" si="8"/>
        <v>6</v>
      </c>
    </row>
    <row r="351" spans="1:4" x14ac:dyDescent="0.25">
      <c r="A351" s="53">
        <v>55.26</v>
      </c>
      <c r="B351" s="52" t="s">
        <v>3</v>
      </c>
      <c r="C351" s="46">
        <v>43204</v>
      </c>
      <c r="D351">
        <f t="shared" si="8"/>
        <v>7</v>
      </c>
    </row>
    <row r="352" spans="1:4" x14ac:dyDescent="0.25">
      <c r="A352" s="53">
        <v>51.58</v>
      </c>
      <c r="B352" s="52" t="s">
        <v>3</v>
      </c>
      <c r="C352" s="46">
        <v>43128</v>
      </c>
      <c r="D352">
        <f t="shared" si="8"/>
        <v>1</v>
      </c>
    </row>
    <row r="353" spans="1:4" x14ac:dyDescent="0.25">
      <c r="A353" s="53">
        <v>354.83</v>
      </c>
      <c r="B353" s="52" t="s">
        <v>5</v>
      </c>
      <c r="C353" s="46">
        <v>43246</v>
      </c>
      <c r="D353">
        <f t="shared" si="8"/>
        <v>7</v>
      </c>
    </row>
    <row r="354" spans="1:4" x14ac:dyDescent="0.25">
      <c r="A354" s="53">
        <v>543.69000000000005</v>
      </c>
      <c r="B354" s="52" t="s">
        <v>9</v>
      </c>
      <c r="C354" s="46">
        <v>42779</v>
      </c>
      <c r="D354">
        <f t="shared" si="8"/>
        <v>2</v>
      </c>
    </row>
    <row r="355" spans="1:4" x14ac:dyDescent="0.25">
      <c r="A355" s="53">
        <v>507.93</v>
      </c>
      <c r="B355" s="52" t="s">
        <v>3</v>
      </c>
      <c r="C355" s="46">
        <v>43307</v>
      </c>
      <c r="D355">
        <f t="shared" si="8"/>
        <v>5</v>
      </c>
    </row>
    <row r="356" spans="1:4" x14ac:dyDescent="0.25">
      <c r="A356" s="53">
        <v>231.4</v>
      </c>
      <c r="B356" s="52" t="s">
        <v>10</v>
      </c>
      <c r="C356" s="46">
        <v>42163</v>
      </c>
      <c r="D356">
        <f t="shared" si="8"/>
        <v>2</v>
      </c>
    </row>
    <row r="357" spans="1:4" x14ac:dyDescent="0.25">
      <c r="A357" s="53">
        <v>619.70000000000005</v>
      </c>
      <c r="B357" s="52" t="s">
        <v>3</v>
      </c>
      <c r="C357" s="46">
        <v>42528</v>
      </c>
      <c r="D357">
        <f t="shared" si="8"/>
        <v>3</v>
      </c>
    </row>
    <row r="358" spans="1:4" x14ac:dyDescent="0.25">
      <c r="A358" s="53">
        <v>627.37</v>
      </c>
      <c r="B358" s="52" t="s">
        <v>4</v>
      </c>
      <c r="C358" s="46">
        <v>42583</v>
      </c>
      <c r="D358">
        <f t="shared" si="8"/>
        <v>2</v>
      </c>
    </row>
    <row r="359" spans="1:4" x14ac:dyDescent="0.25">
      <c r="A359" s="53">
        <v>585.66999999999996</v>
      </c>
      <c r="B359" s="52" t="s">
        <v>9</v>
      </c>
      <c r="C359" s="46">
        <v>43276</v>
      </c>
      <c r="D359">
        <f t="shared" si="8"/>
        <v>2</v>
      </c>
    </row>
    <row r="360" spans="1:4" x14ac:dyDescent="0.25">
      <c r="A360" s="53">
        <v>182.02</v>
      </c>
      <c r="B360" s="52" t="s">
        <v>10</v>
      </c>
      <c r="C360" s="46">
        <v>42177</v>
      </c>
      <c r="D360">
        <f t="shared" si="8"/>
        <v>2</v>
      </c>
    </row>
    <row r="361" spans="1:4" x14ac:dyDescent="0.25">
      <c r="A361" s="53">
        <v>98.54</v>
      </c>
      <c r="B361" s="52" t="s">
        <v>2</v>
      </c>
      <c r="C361" s="46">
        <v>42881</v>
      </c>
      <c r="D361">
        <f t="shared" si="8"/>
        <v>6</v>
      </c>
    </row>
    <row r="362" spans="1:4" x14ac:dyDescent="0.25">
      <c r="A362" s="53">
        <v>159.47</v>
      </c>
      <c r="B362" s="52" t="s">
        <v>8</v>
      </c>
      <c r="C362" s="46">
        <v>42752</v>
      </c>
      <c r="D362">
        <f t="shared" si="8"/>
        <v>3</v>
      </c>
    </row>
    <row r="363" spans="1:4" x14ac:dyDescent="0.25">
      <c r="A363" s="53">
        <v>868.82</v>
      </c>
      <c r="B363" s="52" t="s">
        <v>8</v>
      </c>
      <c r="C363" s="46">
        <v>43046</v>
      </c>
      <c r="D363">
        <f t="shared" si="8"/>
        <v>3</v>
      </c>
    </row>
    <row r="364" spans="1:4" x14ac:dyDescent="0.25">
      <c r="A364" s="53">
        <v>908.96</v>
      </c>
      <c r="B364" s="52" t="s">
        <v>7</v>
      </c>
      <c r="C364" s="46">
        <v>42107</v>
      </c>
      <c r="D364">
        <f t="shared" si="8"/>
        <v>2</v>
      </c>
    </row>
    <row r="365" spans="1:4" x14ac:dyDescent="0.25">
      <c r="A365" s="53">
        <v>350.05</v>
      </c>
      <c r="B365" s="54" t="s">
        <v>186</v>
      </c>
      <c r="C365" s="46">
        <v>42039</v>
      </c>
      <c r="D365">
        <f t="shared" si="8"/>
        <v>4</v>
      </c>
    </row>
    <row r="366" spans="1:4" x14ac:dyDescent="0.25">
      <c r="A366" s="53">
        <v>175.69</v>
      </c>
      <c r="B366" s="52" t="s">
        <v>4</v>
      </c>
      <c r="C366" s="46">
        <v>43455</v>
      </c>
      <c r="D366">
        <f t="shared" si="8"/>
        <v>6</v>
      </c>
    </row>
    <row r="367" spans="1:4" x14ac:dyDescent="0.25">
      <c r="A367" s="53">
        <v>731.42</v>
      </c>
      <c r="B367" s="54" t="s">
        <v>186</v>
      </c>
      <c r="C367" s="46">
        <v>42255</v>
      </c>
      <c r="D367">
        <f t="shared" si="8"/>
        <v>3</v>
      </c>
    </row>
    <row r="368" spans="1:4" x14ac:dyDescent="0.25">
      <c r="A368" s="53">
        <v>707.87</v>
      </c>
      <c r="B368" s="52" t="s">
        <v>10</v>
      </c>
      <c r="C368" s="46">
        <v>42135</v>
      </c>
      <c r="D368">
        <f t="shared" si="8"/>
        <v>2</v>
      </c>
    </row>
    <row r="369" spans="1:4" x14ac:dyDescent="0.25">
      <c r="A369" s="53">
        <v>925.44</v>
      </c>
      <c r="B369" s="52" t="s">
        <v>6</v>
      </c>
      <c r="C369" s="46">
        <v>42405</v>
      </c>
      <c r="D369">
        <f t="shared" si="8"/>
        <v>6</v>
      </c>
    </row>
    <row r="370" spans="1:4" x14ac:dyDescent="0.25">
      <c r="A370" s="53">
        <v>720.02</v>
      </c>
      <c r="B370" s="52" t="s">
        <v>2</v>
      </c>
      <c r="C370" s="46">
        <v>42744</v>
      </c>
      <c r="D370">
        <f t="shared" si="8"/>
        <v>2</v>
      </c>
    </row>
    <row r="371" spans="1:4" x14ac:dyDescent="0.25">
      <c r="A371" s="53">
        <v>628.45000000000005</v>
      </c>
      <c r="B371" s="52" t="s">
        <v>10</v>
      </c>
      <c r="C371" s="46">
        <v>42941</v>
      </c>
      <c r="D371">
        <f t="shared" si="8"/>
        <v>3</v>
      </c>
    </row>
    <row r="372" spans="1:4" x14ac:dyDescent="0.25">
      <c r="A372" s="53">
        <v>438.54</v>
      </c>
      <c r="B372" s="52" t="s">
        <v>3</v>
      </c>
      <c r="C372" s="46">
        <v>42968</v>
      </c>
      <c r="D372">
        <f t="shared" si="8"/>
        <v>2</v>
      </c>
    </row>
    <row r="373" spans="1:4" x14ac:dyDescent="0.25">
      <c r="A373" s="53">
        <v>150.65</v>
      </c>
      <c r="B373" s="52" t="s">
        <v>5</v>
      </c>
      <c r="C373" s="46">
        <v>43321</v>
      </c>
      <c r="D373">
        <f t="shared" si="8"/>
        <v>5</v>
      </c>
    </row>
    <row r="374" spans="1:4" x14ac:dyDescent="0.25">
      <c r="A374" s="53">
        <v>546.78</v>
      </c>
      <c r="B374" s="52" t="s">
        <v>7</v>
      </c>
      <c r="C374" s="46">
        <v>42886</v>
      </c>
      <c r="D374">
        <f t="shared" si="8"/>
        <v>4</v>
      </c>
    </row>
    <row r="375" spans="1:4" x14ac:dyDescent="0.25">
      <c r="A375" s="53">
        <v>266.38</v>
      </c>
      <c r="B375" s="52" t="s">
        <v>2</v>
      </c>
      <c r="C375" s="46">
        <v>42221</v>
      </c>
      <c r="D375">
        <f t="shared" si="8"/>
        <v>4</v>
      </c>
    </row>
    <row r="376" spans="1:4" x14ac:dyDescent="0.25">
      <c r="A376" s="53">
        <v>32.1</v>
      </c>
      <c r="B376" s="52" t="s">
        <v>5</v>
      </c>
      <c r="C376" s="46">
        <v>43418</v>
      </c>
      <c r="D376">
        <f t="shared" si="8"/>
        <v>4</v>
      </c>
    </row>
    <row r="377" spans="1:4" x14ac:dyDescent="0.25">
      <c r="A377" s="53">
        <v>414.1</v>
      </c>
      <c r="B377" s="52" t="s">
        <v>5</v>
      </c>
      <c r="C377" s="46">
        <v>43358</v>
      </c>
      <c r="D377">
        <f t="shared" si="8"/>
        <v>7</v>
      </c>
    </row>
    <row r="378" spans="1:4" x14ac:dyDescent="0.25">
      <c r="A378" s="53">
        <v>729.24</v>
      </c>
      <c r="B378" s="52" t="s">
        <v>7</v>
      </c>
      <c r="C378" s="46">
        <v>43157</v>
      </c>
      <c r="D378">
        <f t="shared" si="8"/>
        <v>2</v>
      </c>
    </row>
    <row r="379" spans="1:4" x14ac:dyDescent="0.25">
      <c r="A379" s="53">
        <v>707.81</v>
      </c>
      <c r="B379" s="54" t="s">
        <v>186</v>
      </c>
      <c r="C379" s="46">
        <v>42957</v>
      </c>
      <c r="D379">
        <f t="shared" si="8"/>
        <v>5</v>
      </c>
    </row>
    <row r="380" spans="1:4" x14ac:dyDescent="0.25">
      <c r="A380" s="53">
        <v>853.93</v>
      </c>
      <c r="B380" s="52" t="s">
        <v>5</v>
      </c>
      <c r="C380" s="46">
        <v>42329</v>
      </c>
      <c r="D380">
        <f t="shared" si="8"/>
        <v>7</v>
      </c>
    </row>
    <row r="381" spans="1:4" x14ac:dyDescent="0.25">
      <c r="A381" s="53">
        <v>615.65</v>
      </c>
      <c r="B381" s="52" t="s">
        <v>4</v>
      </c>
      <c r="C381" s="46">
        <v>42049</v>
      </c>
      <c r="D381">
        <f t="shared" si="8"/>
        <v>7</v>
      </c>
    </row>
    <row r="382" spans="1:4" x14ac:dyDescent="0.25">
      <c r="A382" s="53">
        <v>377.06</v>
      </c>
      <c r="B382" s="52" t="s">
        <v>6</v>
      </c>
      <c r="C382" s="46">
        <v>43465</v>
      </c>
      <c r="D382">
        <f t="shared" si="8"/>
        <v>2</v>
      </c>
    </row>
    <row r="383" spans="1:4" x14ac:dyDescent="0.25">
      <c r="A383" s="53">
        <v>63.45</v>
      </c>
      <c r="B383" s="52" t="s">
        <v>2</v>
      </c>
      <c r="C383" s="46">
        <v>42359</v>
      </c>
      <c r="D383">
        <f t="shared" si="8"/>
        <v>2</v>
      </c>
    </row>
    <row r="384" spans="1:4" x14ac:dyDescent="0.25">
      <c r="A384" s="53">
        <v>244.7</v>
      </c>
      <c r="B384" s="52" t="s">
        <v>2</v>
      </c>
      <c r="C384" s="46">
        <v>42875</v>
      </c>
      <c r="D384">
        <f t="shared" si="8"/>
        <v>7</v>
      </c>
    </row>
    <row r="385" spans="1:4" x14ac:dyDescent="0.25">
      <c r="A385" s="53">
        <v>28.89</v>
      </c>
      <c r="B385" s="52" t="s">
        <v>9</v>
      </c>
      <c r="C385" s="46">
        <v>42120</v>
      </c>
      <c r="D385">
        <f t="shared" si="8"/>
        <v>1</v>
      </c>
    </row>
    <row r="386" spans="1:4" x14ac:dyDescent="0.25">
      <c r="A386" s="53">
        <v>32.78</v>
      </c>
      <c r="B386" s="52" t="s">
        <v>2</v>
      </c>
      <c r="C386" s="46">
        <v>43237</v>
      </c>
      <c r="D386">
        <f t="shared" si="8"/>
        <v>5</v>
      </c>
    </row>
    <row r="387" spans="1:4" x14ac:dyDescent="0.25">
      <c r="A387" s="53">
        <v>763.09</v>
      </c>
      <c r="B387" s="52" t="s">
        <v>3</v>
      </c>
      <c r="C387" s="46">
        <v>43219</v>
      </c>
      <c r="D387">
        <f t="shared" ref="D387:D401" si="9">WEEKDAY(C387)</f>
        <v>1</v>
      </c>
    </row>
    <row r="388" spans="1:4" x14ac:dyDescent="0.25">
      <c r="A388" s="53">
        <v>372.99</v>
      </c>
      <c r="B388" s="52" t="s">
        <v>3</v>
      </c>
      <c r="C388" s="46">
        <v>43075</v>
      </c>
      <c r="D388">
        <f t="shared" si="9"/>
        <v>4</v>
      </c>
    </row>
    <row r="389" spans="1:4" x14ac:dyDescent="0.25">
      <c r="A389" s="53">
        <v>164.08</v>
      </c>
      <c r="B389" s="52" t="s">
        <v>5</v>
      </c>
      <c r="C389" s="46">
        <v>42154</v>
      </c>
      <c r="D389">
        <f t="shared" si="9"/>
        <v>7</v>
      </c>
    </row>
    <row r="390" spans="1:4" x14ac:dyDescent="0.25">
      <c r="A390" s="53">
        <v>176.29</v>
      </c>
      <c r="B390" s="52" t="s">
        <v>4</v>
      </c>
      <c r="C390" s="46">
        <v>42179</v>
      </c>
      <c r="D390">
        <f t="shared" si="9"/>
        <v>4</v>
      </c>
    </row>
    <row r="391" spans="1:4" x14ac:dyDescent="0.25">
      <c r="A391" s="53">
        <v>109.37</v>
      </c>
      <c r="B391" s="52" t="s">
        <v>8</v>
      </c>
      <c r="C391" s="46">
        <v>43317</v>
      </c>
      <c r="D391">
        <f t="shared" si="9"/>
        <v>1</v>
      </c>
    </row>
    <row r="392" spans="1:4" x14ac:dyDescent="0.25">
      <c r="A392" s="53">
        <v>533.35</v>
      </c>
      <c r="B392" s="52" t="s">
        <v>8</v>
      </c>
      <c r="C392" s="46">
        <v>43238</v>
      </c>
      <c r="D392">
        <f t="shared" si="9"/>
        <v>6</v>
      </c>
    </row>
    <row r="393" spans="1:4" x14ac:dyDescent="0.25">
      <c r="A393" s="53">
        <v>645.09</v>
      </c>
      <c r="B393" s="52" t="s">
        <v>7</v>
      </c>
      <c r="C393" s="46">
        <v>42473</v>
      </c>
      <c r="D393">
        <f t="shared" si="9"/>
        <v>4</v>
      </c>
    </row>
    <row r="394" spans="1:4" x14ac:dyDescent="0.25">
      <c r="A394" s="53">
        <v>581.21</v>
      </c>
      <c r="B394" s="52" t="s">
        <v>7</v>
      </c>
      <c r="C394" s="46">
        <v>43432</v>
      </c>
      <c r="D394">
        <f t="shared" si="9"/>
        <v>4</v>
      </c>
    </row>
    <row r="395" spans="1:4" x14ac:dyDescent="0.25">
      <c r="A395" s="53">
        <v>428.11</v>
      </c>
      <c r="B395" s="54" t="s">
        <v>186</v>
      </c>
      <c r="C395" s="46">
        <v>42833</v>
      </c>
      <c r="D395">
        <f t="shared" si="9"/>
        <v>7</v>
      </c>
    </row>
    <row r="396" spans="1:4" x14ac:dyDescent="0.25">
      <c r="A396" s="53">
        <v>817.73</v>
      </c>
      <c r="B396" s="52" t="s">
        <v>2</v>
      </c>
      <c r="C396" s="46">
        <v>42651</v>
      </c>
      <c r="D396">
        <f t="shared" si="9"/>
        <v>7</v>
      </c>
    </row>
    <row r="397" spans="1:4" x14ac:dyDescent="0.25">
      <c r="A397" s="53">
        <v>864.5</v>
      </c>
      <c r="B397" s="52" t="s">
        <v>8</v>
      </c>
      <c r="C397" s="46">
        <v>42960</v>
      </c>
      <c r="D397">
        <f t="shared" si="9"/>
        <v>1</v>
      </c>
    </row>
    <row r="398" spans="1:4" x14ac:dyDescent="0.25">
      <c r="A398" s="53">
        <v>677.86</v>
      </c>
      <c r="B398" s="52" t="s">
        <v>9</v>
      </c>
      <c r="C398" s="46">
        <v>42100</v>
      </c>
      <c r="D398">
        <f t="shared" si="9"/>
        <v>2</v>
      </c>
    </row>
    <row r="399" spans="1:4" x14ac:dyDescent="0.25">
      <c r="A399" s="53">
        <v>770.87</v>
      </c>
      <c r="B399" s="52" t="s">
        <v>9</v>
      </c>
      <c r="C399" s="46">
        <v>42706</v>
      </c>
      <c r="D399">
        <f t="shared" si="9"/>
        <v>6</v>
      </c>
    </row>
    <row r="400" spans="1:4" x14ac:dyDescent="0.25">
      <c r="A400" s="53">
        <v>258.33999999999997</v>
      </c>
      <c r="B400" s="54" t="s">
        <v>186</v>
      </c>
      <c r="C400" s="46">
        <v>43099</v>
      </c>
      <c r="D400">
        <f t="shared" si="9"/>
        <v>7</v>
      </c>
    </row>
    <row r="401" spans="1:4" x14ac:dyDescent="0.25">
      <c r="A401" s="53">
        <v>554.07000000000005</v>
      </c>
      <c r="B401" s="52" t="s">
        <v>6</v>
      </c>
      <c r="C401" s="46">
        <v>42181</v>
      </c>
      <c r="D401">
        <f t="shared" si="9"/>
        <v>6</v>
      </c>
    </row>
  </sheetData>
  <mergeCells count="1">
    <mergeCell ref="G1:M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2"/>
  <sheetViews>
    <sheetView tabSelected="1" workbookViewId="0">
      <selection activeCell="D402" sqref="D402"/>
    </sheetView>
  </sheetViews>
  <sheetFormatPr defaultRowHeight="15" x14ac:dyDescent="0.25"/>
  <cols>
    <col min="1" max="1" width="11.140625" bestFit="1" customWidth="1"/>
    <col min="3" max="3" width="11.42578125" style="46" customWidth="1"/>
  </cols>
  <sheetData>
    <row r="1" spans="1:4" x14ac:dyDescent="0.25">
      <c r="A1" s="51" t="s">
        <v>0</v>
      </c>
      <c r="B1" s="50" t="s">
        <v>1</v>
      </c>
      <c r="C1" s="58" t="s">
        <v>185</v>
      </c>
      <c r="D1" s="59" t="s">
        <v>187</v>
      </c>
    </row>
    <row r="2" spans="1:4" hidden="1" x14ac:dyDescent="0.25">
      <c r="A2" s="53">
        <v>57.96</v>
      </c>
      <c r="B2" s="52" t="s">
        <v>8</v>
      </c>
      <c r="C2" s="46">
        <v>42930</v>
      </c>
      <c r="D2">
        <f>WEEKDAY(C2)</f>
        <v>6</v>
      </c>
    </row>
    <row r="3" spans="1:4" hidden="1" x14ac:dyDescent="0.25">
      <c r="A3" s="53">
        <v>18.149999999999999</v>
      </c>
      <c r="B3" s="52" t="s">
        <v>9</v>
      </c>
      <c r="C3" s="46">
        <v>42073</v>
      </c>
      <c r="D3">
        <f t="shared" ref="D3:D66" si="0">WEEKDAY(C3)</f>
        <v>3</v>
      </c>
    </row>
    <row r="4" spans="1:4" hidden="1" x14ac:dyDescent="0.25">
      <c r="A4" s="53">
        <v>805.04</v>
      </c>
      <c r="B4" s="52" t="s">
        <v>10</v>
      </c>
      <c r="C4" s="46">
        <v>42023</v>
      </c>
      <c r="D4">
        <f t="shared" si="0"/>
        <v>2</v>
      </c>
    </row>
    <row r="5" spans="1:4" hidden="1" x14ac:dyDescent="0.25">
      <c r="A5" s="53">
        <v>852.18</v>
      </c>
      <c r="B5" s="52" t="s">
        <v>10</v>
      </c>
      <c r="C5" s="46">
        <v>43370</v>
      </c>
      <c r="D5">
        <f t="shared" si="0"/>
        <v>5</v>
      </c>
    </row>
    <row r="6" spans="1:4" hidden="1" x14ac:dyDescent="0.25">
      <c r="A6" s="53">
        <v>658.84</v>
      </c>
      <c r="B6" s="52" t="s">
        <v>6</v>
      </c>
      <c r="C6" s="46">
        <v>42250</v>
      </c>
      <c r="D6">
        <f t="shared" si="0"/>
        <v>5</v>
      </c>
    </row>
    <row r="7" spans="1:4" hidden="1" x14ac:dyDescent="0.25">
      <c r="A7" s="53">
        <v>531.41999999999996</v>
      </c>
      <c r="B7" s="52" t="s">
        <v>8</v>
      </c>
      <c r="C7" s="46">
        <v>43368</v>
      </c>
      <c r="D7">
        <f t="shared" si="0"/>
        <v>3</v>
      </c>
    </row>
    <row r="8" spans="1:4" hidden="1" x14ac:dyDescent="0.25">
      <c r="A8" s="53">
        <v>107.24</v>
      </c>
      <c r="B8" s="52" t="s">
        <v>4</v>
      </c>
      <c r="C8" s="46">
        <v>43422</v>
      </c>
      <c r="D8">
        <f t="shared" si="0"/>
        <v>1</v>
      </c>
    </row>
    <row r="9" spans="1:4" hidden="1" x14ac:dyDescent="0.25">
      <c r="A9" s="53">
        <v>859.39</v>
      </c>
      <c r="B9" s="52" t="s">
        <v>8</v>
      </c>
      <c r="C9" s="46">
        <v>42692</v>
      </c>
      <c r="D9">
        <f t="shared" si="0"/>
        <v>6</v>
      </c>
    </row>
    <row r="10" spans="1:4" hidden="1" x14ac:dyDescent="0.25">
      <c r="A10" s="53">
        <v>227.25</v>
      </c>
      <c r="B10" s="52" t="s">
        <v>7</v>
      </c>
      <c r="C10" s="46">
        <v>42380</v>
      </c>
      <c r="D10">
        <f t="shared" si="0"/>
        <v>2</v>
      </c>
    </row>
    <row r="11" spans="1:4" hidden="1" x14ac:dyDescent="0.25">
      <c r="A11" s="53">
        <v>130.6</v>
      </c>
      <c r="B11" s="52" t="s">
        <v>2</v>
      </c>
      <c r="C11" s="46">
        <v>43148</v>
      </c>
      <c r="D11">
        <f t="shared" si="0"/>
        <v>7</v>
      </c>
    </row>
    <row r="12" spans="1:4" hidden="1" x14ac:dyDescent="0.25">
      <c r="A12" s="53">
        <v>991.47</v>
      </c>
      <c r="B12" s="52" t="s">
        <v>8</v>
      </c>
      <c r="C12" s="46">
        <v>42250</v>
      </c>
      <c r="D12">
        <f t="shared" si="0"/>
        <v>5</v>
      </c>
    </row>
    <row r="13" spans="1:4" hidden="1" x14ac:dyDescent="0.25">
      <c r="A13" s="53">
        <v>470.66</v>
      </c>
      <c r="B13" s="52" t="s">
        <v>7</v>
      </c>
      <c r="C13" s="46">
        <v>43283</v>
      </c>
      <c r="D13">
        <f t="shared" si="0"/>
        <v>2</v>
      </c>
    </row>
    <row r="14" spans="1:4" hidden="1" x14ac:dyDescent="0.25">
      <c r="A14" s="53">
        <v>461.09</v>
      </c>
      <c r="B14" s="52" t="s">
        <v>7</v>
      </c>
      <c r="C14" s="46">
        <v>42898</v>
      </c>
      <c r="D14">
        <f t="shared" si="0"/>
        <v>2</v>
      </c>
    </row>
    <row r="15" spans="1:4" hidden="1" x14ac:dyDescent="0.25">
      <c r="A15" s="53">
        <v>863.81</v>
      </c>
      <c r="B15" s="52" t="s">
        <v>7</v>
      </c>
      <c r="C15" s="46">
        <v>42672</v>
      </c>
      <c r="D15">
        <f t="shared" si="0"/>
        <v>7</v>
      </c>
    </row>
    <row r="16" spans="1:4" hidden="1" x14ac:dyDescent="0.25">
      <c r="A16" s="53">
        <v>114.44</v>
      </c>
      <c r="B16" s="52" t="s">
        <v>9</v>
      </c>
      <c r="C16" s="46">
        <v>42994</v>
      </c>
      <c r="D16">
        <f t="shared" si="0"/>
        <v>7</v>
      </c>
    </row>
    <row r="17" spans="1:4" hidden="1" x14ac:dyDescent="0.25">
      <c r="A17" s="53">
        <v>28.2</v>
      </c>
      <c r="B17" s="54" t="s">
        <v>186</v>
      </c>
      <c r="C17" s="46">
        <v>42454</v>
      </c>
      <c r="D17">
        <f t="shared" si="0"/>
        <v>6</v>
      </c>
    </row>
    <row r="18" spans="1:4" x14ac:dyDescent="0.25">
      <c r="A18" s="53">
        <v>649.33000000000004</v>
      </c>
      <c r="B18" s="52" t="s">
        <v>8</v>
      </c>
      <c r="C18" s="46">
        <v>42350</v>
      </c>
      <c r="D18">
        <f t="shared" si="0"/>
        <v>7</v>
      </c>
    </row>
    <row r="19" spans="1:4" hidden="1" x14ac:dyDescent="0.25">
      <c r="A19" s="53">
        <v>146.13</v>
      </c>
      <c r="B19" s="52" t="s">
        <v>8</v>
      </c>
      <c r="C19" s="46">
        <v>43131</v>
      </c>
      <c r="D19">
        <f t="shared" si="0"/>
        <v>4</v>
      </c>
    </row>
    <row r="20" spans="1:4" hidden="1" x14ac:dyDescent="0.25">
      <c r="A20" s="53">
        <v>627.94000000000005</v>
      </c>
      <c r="B20" s="52" t="s">
        <v>7</v>
      </c>
      <c r="C20" s="46">
        <v>42954</v>
      </c>
      <c r="D20">
        <f t="shared" si="0"/>
        <v>2</v>
      </c>
    </row>
    <row r="21" spans="1:4" hidden="1" x14ac:dyDescent="0.25">
      <c r="A21" s="53">
        <v>356.24</v>
      </c>
      <c r="B21" s="54" t="s">
        <v>186</v>
      </c>
      <c r="C21" s="46">
        <v>42025</v>
      </c>
      <c r="D21">
        <f t="shared" si="0"/>
        <v>4</v>
      </c>
    </row>
    <row r="22" spans="1:4" hidden="1" x14ac:dyDescent="0.25">
      <c r="A22" s="53">
        <v>817.24</v>
      </c>
      <c r="B22" s="54" t="s">
        <v>186</v>
      </c>
      <c r="C22" s="46">
        <v>42126</v>
      </c>
      <c r="D22">
        <f t="shared" si="0"/>
        <v>7</v>
      </c>
    </row>
    <row r="23" spans="1:4" hidden="1" x14ac:dyDescent="0.25">
      <c r="A23" s="53">
        <v>102.16</v>
      </c>
      <c r="B23" s="52" t="s">
        <v>10</v>
      </c>
      <c r="C23" s="46">
        <v>43422</v>
      </c>
      <c r="D23">
        <f t="shared" si="0"/>
        <v>1</v>
      </c>
    </row>
    <row r="24" spans="1:4" hidden="1" x14ac:dyDescent="0.25">
      <c r="A24" s="53">
        <v>323.36</v>
      </c>
      <c r="B24" s="52" t="s">
        <v>6</v>
      </c>
      <c r="C24" s="46">
        <v>43065</v>
      </c>
      <c r="D24">
        <f t="shared" si="0"/>
        <v>1</v>
      </c>
    </row>
    <row r="25" spans="1:4" hidden="1" x14ac:dyDescent="0.25">
      <c r="A25" s="53">
        <v>74.12</v>
      </c>
      <c r="B25" s="52" t="s">
        <v>2</v>
      </c>
      <c r="C25" s="46">
        <v>42995</v>
      </c>
      <c r="D25">
        <f t="shared" si="0"/>
        <v>1</v>
      </c>
    </row>
    <row r="26" spans="1:4" hidden="1" x14ac:dyDescent="0.25">
      <c r="A26" s="53">
        <v>429.3</v>
      </c>
      <c r="B26" s="52" t="s">
        <v>3</v>
      </c>
      <c r="C26" s="46">
        <v>42700</v>
      </c>
      <c r="D26">
        <f t="shared" si="0"/>
        <v>7</v>
      </c>
    </row>
    <row r="27" spans="1:4" hidden="1" x14ac:dyDescent="0.25">
      <c r="A27" s="53">
        <v>626.20000000000005</v>
      </c>
      <c r="B27" s="52" t="s">
        <v>8</v>
      </c>
      <c r="C27" s="46">
        <v>42724</v>
      </c>
      <c r="D27">
        <f t="shared" si="0"/>
        <v>3</v>
      </c>
    </row>
    <row r="28" spans="1:4" hidden="1" x14ac:dyDescent="0.25">
      <c r="A28" s="53">
        <v>43.04</v>
      </c>
      <c r="B28" s="52" t="s">
        <v>8</v>
      </c>
      <c r="C28" s="46">
        <v>42250</v>
      </c>
      <c r="D28">
        <f t="shared" si="0"/>
        <v>5</v>
      </c>
    </row>
    <row r="29" spans="1:4" hidden="1" x14ac:dyDescent="0.25">
      <c r="A29" s="53">
        <v>266.22000000000003</v>
      </c>
      <c r="B29" s="52" t="s">
        <v>7</v>
      </c>
      <c r="C29" s="46">
        <v>42497</v>
      </c>
      <c r="D29">
        <f t="shared" si="0"/>
        <v>7</v>
      </c>
    </row>
    <row r="30" spans="1:4" hidden="1" x14ac:dyDescent="0.25">
      <c r="A30" s="53">
        <v>176.59</v>
      </c>
      <c r="B30" s="52" t="s">
        <v>7</v>
      </c>
      <c r="C30" s="46">
        <v>43006</v>
      </c>
      <c r="D30">
        <f t="shared" si="0"/>
        <v>5</v>
      </c>
    </row>
    <row r="31" spans="1:4" hidden="1" x14ac:dyDescent="0.25">
      <c r="A31" s="53">
        <v>942.18</v>
      </c>
      <c r="B31" s="52" t="s">
        <v>6</v>
      </c>
      <c r="C31" s="46">
        <v>42463</v>
      </c>
      <c r="D31">
        <f t="shared" si="0"/>
        <v>1</v>
      </c>
    </row>
    <row r="32" spans="1:4" hidden="1" x14ac:dyDescent="0.25">
      <c r="A32" s="53">
        <v>47.86</v>
      </c>
      <c r="B32" s="52" t="s">
        <v>5</v>
      </c>
      <c r="C32" s="46">
        <v>43125</v>
      </c>
      <c r="D32">
        <f t="shared" si="0"/>
        <v>5</v>
      </c>
    </row>
    <row r="33" spans="1:4" x14ac:dyDescent="0.25">
      <c r="A33" s="53">
        <v>830.95</v>
      </c>
      <c r="B33" s="52" t="s">
        <v>8</v>
      </c>
      <c r="C33" s="46">
        <v>42028</v>
      </c>
      <c r="D33">
        <f t="shared" si="0"/>
        <v>7</v>
      </c>
    </row>
    <row r="34" spans="1:4" hidden="1" x14ac:dyDescent="0.25">
      <c r="A34" s="53">
        <v>688.78</v>
      </c>
      <c r="B34" s="52" t="s">
        <v>7</v>
      </c>
      <c r="C34" s="46">
        <v>42120</v>
      </c>
      <c r="D34">
        <f t="shared" si="0"/>
        <v>1</v>
      </c>
    </row>
    <row r="35" spans="1:4" hidden="1" x14ac:dyDescent="0.25">
      <c r="A35" s="53">
        <v>731.54</v>
      </c>
      <c r="B35" s="52" t="s">
        <v>7</v>
      </c>
      <c r="C35" s="46">
        <v>42203</v>
      </c>
      <c r="D35">
        <f t="shared" si="0"/>
        <v>7</v>
      </c>
    </row>
    <row r="36" spans="1:4" hidden="1" x14ac:dyDescent="0.25">
      <c r="A36" s="53">
        <v>263.99</v>
      </c>
      <c r="B36" s="54" t="s">
        <v>186</v>
      </c>
      <c r="C36" s="46">
        <v>42648</v>
      </c>
      <c r="D36">
        <f t="shared" si="0"/>
        <v>4</v>
      </c>
    </row>
    <row r="37" spans="1:4" hidden="1" x14ac:dyDescent="0.25">
      <c r="A37" s="53">
        <v>484.2</v>
      </c>
      <c r="B37" s="52" t="s">
        <v>10</v>
      </c>
      <c r="C37" s="46">
        <v>42129</v>
      </c>
      <c r="D37">
        <f t="shared" si="0"/>
        <v>3</v>
      </c>
    </row>
    <row r="38" spans="1:4" hidden="1" x14ac:dyDescent="0.25">
      <c r="A38" s="53">
        <v>883.75</v>
      </c>
      <c r="B38" s="52" t="s">
        <v>4</v>
      </c>
      <c r="C38" s="46">
        <v>42303</v>
      </c>
      <c r="D38">
        <f t="shared" si="0"/>
        <v>2</v>
      </c>
    </row>
    <row r="39" spans="1:4" hidden="1" x14ac:dyDescent="0.25">
      <c r="A39" s="53">
        <v>402.42</v>
      </c>
      <c r="B39" s="54" t="s">
        <v>186</v>
      </c>
      <c r="C39" s="46">
        <v>42593</v>
      </c>
      <c r="D39">
        <f t="shared" si="0"/>
        <v>5</v>
      </c>
    </row>
    <row r="40" spans="1:4" hidden="1" x14ac:dyDescent="0.25">
      <c r="A40" s="53">
        <v>187.35</v>
      </c>
      <c r="B40" s="52" t="s">
        <v>10</v>
      </c>
      <c r="C40" s="46">
        <v>43218</v>
      </c>
      <c r="D40">
        <f t="shared" si="0"/>
        <v>7</v>
      </c>
    </row>
    <row r="41" spans="1:4" hidden="1" x14ac:dyDescent="0.25">
      <c r="A41" s="53">
        <v>807.5</v>
      </c>
      <c r="B41" s="52" t="s">
        <v>10</v>
      </c>
      <c r="C41" s="46">
        <v>43414</v>
      </c>
      <c r="D41">
        <f t="shared" si="0"/>
        <v>7</v>
      </c>
    </row>
    <row r="42" spans="1:4" hidden="1" x14ac:dyDescent="0.25">
      <c r="A42" s="53">
        <v>661.24</v>
      </c>
      <c r="B42" s="52" t="s">
        <v>6</v>
      </c>
      <c r="C42" s="46">
        <v>42199</v>
      </c>
      <c r="D42">
        <f t="shared" si="0"/>
        <v>3</v>
      </c>
    </row>
    <row r="43" spans="1:4" hidden="1" x14ac:dyDescent="0.25">
      <c r="A43" s="53">
        <v>714.47</v>
      </c>
      <c r="B43" s="52" t="s">
        <v>5</v>
      </c>
      <c r="C43" s="46">
        <v>42817</v>
      </c>
      <c r="D43">
        <f t="shared" si="0"/>
        <v>5</v>
      </c>
    </row>
    <row r="44" spans="1:4" x14ac:dyDescent="0.25">
      <c r="A44" s="53">
        <v>921.66</v>
      </c>
      <c r="B44" s="52" t="s">
        <v>8</v>
      </c>
      <c r="C44" s="46">
        <v>42952</v>
      </c>
      <c r="D44">
        <f t="shared" si="0"/>
        <v>7</v>
      </c>
    </row>
    <row r="45" spans="1:4" hidden="1" x14ac:dyDescent="0.25">
      <c r="A45" s="53">
        <v>90.01</v>
      </c>
      <c r="B45" s="52" t="s">
        <v>7</v>
      </c>
      <c r="C45" s="46">
        <v>42146</v>
      </c>
      <c r="D45">
        <f t="shared" si="0"/>
        <v>6</v>
      </c>
    </row>
    <row r="46" spans="1:4" hidden="1" x14ac:dyDescent="0.25">
      <c r="A46" s="53">
        <v>435.84</v>
      </c>
      <c r="B46" s="54" t="s">
        <v>186</v>
      </c>
      <c r="C46" s="46">
        <v>42985</v>
      </c>
      <c r="D46">
        <f t="shared" si="0"/>
        <v>5</v>
      </c>
    </row>
    <row r="47" spans="1:4" hidden="1" x14ac:dyDescent="0.25">
      <c r="A47" s="53">
        <v>730.21</v>
      </c>
      <c r="B47" s="52" t="s">
        <v>10</v>
      </c>
      <c r="C47" s="46">
        <v>43078</v>
      </c>
      <c r="D47">
        <f t="shared" si="0"/>
        <v>7</v>
      </c>
    </row>
    <row r="48" spans="1:4" hidden="1" x14ac:dyDescent="0.25">
      <c r="A48" s="53">
        <v>831.52</v>
      </c>
      <c r="B48" s="52" t="s">
        <v>10</v>
      </c>
      <c r="C48" s="46">
        <v>42679</v>
      </c>
      <c r="D48">
        <f t="shared" si="0"/>
        <v>7</v>
      </c>
    </row>
    <row r="49" spans="1:4" hidden="1" x14ac:dyDescent="0.25">
      <c r="A49" s="53">
        <v>36.729999999999997</v>
      </c>
      <c r="B49" s="52" t="s">
        <v>3</v>
      </c>
      <c r="C49" s="46">
        <v>42909</v>
      </c>
      <c r="D49">
        <f t="shared" si="0"/>
        <v>6</v>
      </c>
    </row>
    <row r="50" spans="1:4" hidden="1" x14ac:dyDescent="0.25">
      <c r="A50" s="53">
        <v>280.60000000000002</v>
      </c>
      <c r="B50" s="52" t="s">
        <v>8</v>
      </c>
      <c r="C50" s="46">
        <v>42781</v>
      </c>
      <c r="D50">
        <f t="shared" si="0"/>
        <v>4</v>
      </c>
    </row>
    <row r="51" spans="1:4" hidden="1" x14ac:dyDescent="0.25">
      <c r="A51" s="53">
        <v>10.52</v>
      </c>
      <c r="B51" s="52" t="s">
        <v>8</v>
      </c>
      <c r="C51" s="46">
        <v>42269</v>
      </c>
      <c r="D51">
        <f t="shared" si="0"/>
        <v>3</v>
      </c>
    </row>
    <row r="52" spans="1:4" hidden="1" x14ac:dyDescent="0.25">
      <c r="A52" s="53">
        <v>10.64</v>
      </c>
      <c r="B52" s="52" t="s">
        <v>7</v>
      </c>
      <c r="C52" s="46">
        <v>43009</v>
      </c>
      <c r="D52">
        <f t="shared" si="0"/>
        <v>1</v>
      </c>
    </row>
    <row r="53" spans="1:4" x14ac:dyDescent="0.25">
      <c r="A53" s="53">
        <v>874.89</v>
      </c>
      <c r="B53" s="52" t="s">
        <v>8</v>
      </c>
      <c r="C53" s="46">
        <v>43442</v>
      </c>
      <c r="D53">
        <f t="shared" si="0"/>
        <v>7</v>
      </c>
    </row>
    <row r="54" spans="1:4" hidden="1" x14ac:dyDescent="0.25">
      <c r="A54" s="53">
        <v>930.16</v>
      </c>
      <c r="B54" s="52" t="s">
        <v>10</v>
      </c>
      <c r="C54" s="46">
        <v>42262</v>
      </c>
      <c r="D54">
        <f t="shared" si="0"/>
        <v>3</v>
      </c>
    </row>
    <row r="55" spans="1:4" hidden="1" x14ac:dyDescent="0.25">
      <c r="A55" s="53">
        <v>710.18</v>
      </c>
      <c r="B55" s="52" t="s">
        <v>2</v>
      </c>
      <c r="C55" s="46">
        <v>42210</v>
      </c>
      <c r="D55">
        <f t="shared" si="0"/>
        <v>7</v>
      </c>
    </row>
    <row r="56" spans="1:4" hidden="1" x14ac:dyDescent="0.25">
      <c r="A56" s="53">
        <v>934.73</v>
      </c>
      <c r="B56" s="52" t="s">
        <v>2</v>
      </c>
      <c r="C56" s="46">
        <v>43001</v>
      </c>
      <c r="D56">
        <f t="shared" si="0"/>
        <v>7</v>
      </c>
    </row>
    <row r="57" spans="1:4" hidden="1" x14ac:dyDescent="0.25">
      <c r="A57" s="53">
        <v>394.7</v>
      </c>
      <c r="B57" s="52" t="s">
        <v>5</v>
      </c>
      <c r="C57" s="46">
        <v>42326</v>
      </c>
      <c r="D57">
        <f t="shared" si="0"/>
        <v>4</v>
      </c>
    </row>
    <row r="58" spans="1:4" hidden="1" x14ac:dyDescent="0.25">
      <c r="A58" s="53">
        <v>762.35</v>
      </c>
      <c r="B58" s="52" t="s">
        <v>8</v>
      </c>
      <c r="C58" s="46">
        <v>42844</v>
      </c>
      <c r="D58">
        <f t="shared" si="0"/>
        <v>4</v>
      </c>
    </row>
    <row r="59" spans="1:4" hidden="1" x14ac:dyDescent="0.25">
      <c r="A59" s="53">
        <v>340.87</v>
      </c>
      <c r="B59" s="52" t="s">
        <v>7</v>
      </c>
      <c r="C59" s="46">
        <v>42845</v>
      </c>
      <c r="D59">
        <f t="shared" si="0"/>
        <v>5</v>
      </c>
    </row>
    <row r="60" spans="1:4" hidden="1" x14ac:dyDescent="0.25">
      <c r="A60" s="53">
        <v>206.18</v>
      </c>
      <c r="B60" s="52" t="s">
        <v>9</v>
      </c>
      <c r="C60" s="46">
        <v>43004</v>
      </c>
      <c r="D60">
        <f t="shared" si="0"/>
        <v>3</v>
      </c>
    </row>
    <row r="61" spans="1:4" hidden="1" x14ac:dyDescent="0.25">
      <c r="A61" s="53">
        <v>137.65</v>
      </c>
      <c r="B61" s="54" t="s">
        <v>186</v>
      </c>
      <c r="C61" s="46">
        <v>42884</v>
      </c>
      <c r="D61">
        <f t="shared" si="0"/>
        <v>2</v>
      </c>
    </row>
    <row r="62" spans="1:4" hidden="1" x14ac:dyDescent="0.25">
      <c r="A62" s="53">
        <v>965.7</v>
      </c>
      <c r="B62" s="52" t="s">
        <v>10</v>
      </c>
      <c r="C62" s="46">
        <v>43225</v>
      </c>
      <c r="D62">
        <f t="shared" si="0"/>
        <v>7</v>
      </c>
    </row>
    <row r="63" spans="1:4" hidden="1" x14ac:dyDescent="0.25">
      <c r="A63" s="53">
        <v>127.91</v>
      </c>
      <c r="B63" s="52" t="s">
        <v>4</v>
      </c>
      <c r="C63" s="46">
        <v>42257</v>
      </c>
      <c r="D63">
        <f t="shared" si="0"/>
        <v>5</v>
      </c>
    </row>
    <row r="64" spans="1:4" hidden="1" x14ac:dyDescent="0.25">
      <c r="A64" s="53">
        <v>843.33</v>
      </c>
      <c r="B64" s="52" t="s">
        <v>9</v>
      </c>
      <c r="C64" s="46">
        <v>43328</v>
      </c>
      <c r="D64">
        <f t="shared" si="0"/>
        <v>5</v>
      </c>
    </row>
    <row r="65" spans="1:4" hidden="1" x14ac:dyDescent="0.25">
      <c r="A65" s="53">
        <v>931.75</v>
      </c>
      <c r="B65" s="52" t="s">
        <v>6</v>
      </c>
      <c r="C65" s="46">
        <v>42637</v>
      </c>
      <c r="D65">
        <f t="shared" si="0"/>
        <v>7</v>
      </c>
    </row>
    <row r="66" spans="1:4" hidden="1" x14ac:dyDescent="0.25">
      <c r="A66" s="53">
        <v>225.8</v>
      </c>
      <c r="B66" s="52" t="s">
        <v>8</v>
      </c>
      <c r="C66" s="46">
        <v>42758</v>
      </c>
      <c r="D66">
        <f t="shared" si="0"/>
        <v>2</v>
      </c>
    </row>
    <row r="67" spans="1:4" hidden="1" x14ac:dyDescent="0.25">
      <c r="A67" s="53">
        <v>495.16</v>
      </c>
      <c r="B67" s="52" t="s">
        <v>8</v>
      </c>
      <c r="C67" s="46">
        <v>43177</v>
      </c>
      <c r="D67">
        <f t="shared" ref="D67:D130" si="1">WEEKDAY(C67)</f>
        <v>1</v>
      </c>
    </row>
    <row r="68" spans="1:4" hidden="1" x14ac:dyDescent="0.25">
      <c r="A68" s="53">
        <v>243.16</v>
      </c>
      <c r="B68" s="52" t="s">
        <v>7</v>
      </c>
      <c r="C68" s="46">
        <v>42039</v>
      </c>
      <c r="D68">
        <f t="shared" si="1"/>
        <v>4</v>
      </c>
    </row>
    <row r="69" spans="1:4" hidden="1" x14ac:dyDescent="0.25">
      <c r="A69" s="53">
        <v>680.14</v>
      </c>
      <c r="B69" s="52" t="s">
        <v>7</v>
      </c>
      <c r="C69" s="46">
        <v>42543</v>
      </c>
      <c r="D69">
        <f t="shared" si="1"/>
        <v>4</v>
      </c>
    </row>
    <row r="70" spans="1:4" hidden="1" x14ac:dyDescent="0.25">
      <c r="A70" s="53">
        <v>361.08</v>
      </c>
      <c r="B70" s="52" t="s">
        <v>10</v>
      </c>
      <c r="C70" s="46">
        <v>42958</v>
      </c>
      <c r="D70">
        <f t="shared" si="1"/>
        <v>6</v>
      </c>
    </row>
    <row r="71" spans="1:4" hidden="1" x14ac:dyDescent="0.25">
      <c r="A71" s="53">
        <v>411.3</v>
      </c>
      <c r="B71" s="52" t="s">
        <v>6</v>
      </c>
      <c r="C71" s="46">
        <v>43270</v>
      </c>
      <c r="D71">
        <f t="shared" si="1"/>
        <v>3</v>
      </c>
    </row>
    <row r="72" spans="1:4" hidden="1" x14ac:dyDescent="0.25">
      <c r="A72" s="53">
        <v>617.54999999999995</v>
      </c>
      <c r="B72" s="52" t="s">
        <v>5</v>
      </c>
      <c r="C72" s="46">
        <v>43338</v>
      </c>
      <c r="D72">
        <f t="shared" si="1"/>
        <v>1</v>
      </c>
    </row>
    <row r="73" spans="1:4" hidden="1" x14ac:dyDescent="0.25">
      <c r="A73" s="53">
        <v>908.6</v>
      </c>
      <c r="B73" s="52" t="s">
        <v>7</v>
      </c>
      <c r="C73" s="46">
        <v>42256</v>
      </c>
      <c r="D73">
        <f t="shared" si="1"/>
        <v>4</v>
      </c>
    </row>
    <row r="74" spans="1:4" hidden="1" x14ac:dyDescent="0.25">
      <c r="A74" s="53">
        <v>74.02</v>
      </c>
      <c r="B74" s="52" t="s">
        <v>6</v>
      </c>
      <c r="C74" s="46">
        <v>42796</v>
      </c>
      <c r="D74">
        <f t="shared" si="1"/>
        <v>5</v>
      </c>
    </row>
    <row r="75" spans="1:4" hidden="1" x14ac:dyDescent="0.25">
      <c r="A75" s="53">
        <v>739.06</v>
      </c>
      <c r="B75" s="52" t="s">
        <v>2</v>
      </c>
      <c r="C75" s="46">
        <v>42060</v>
      </c>
      <c r="D75">
        <f t="shared" si="1"/>
        <v>4</v>
      </c>
    </row>
    <row r="76" spans="1:4" hidden="1" x14ac:dyDescent="0.25">
      <c r="A76" s="53">
        <v>742.85</v>
      </c>
      <c r="B76" s="52" t="s">
        <v>2</v>
      </c>
      <c r="C76" s="46">
        <v>43259</v>
      </c>
      <c r="D76">
        <f t="shared" si="1"/>
        <v>6</v>
      </c>
    </row>
    <row r="77" spans="1:4" hidden="1" x14ac:dyDescent="0.25">
      <c r="A77" s="53">
        <v>9.6300000000000008</v>
      </c>
      <c r="B77" s="52" t="s">
        <v>2</v>
      </c>
      <c r="C77" s="46">
        <v>42331</v>
      </c>
      <c r="D77">
        <f t="shared" si="1"/>
        <v>2</v>
      </c>
    </row>
    <row r="78" spans="1:4" hidden="1" x14ac:dyDescent="0.25">
      <c r="A78" s="53">
        <v>595.07000000000005</v>
      </c>
      <c r="B78" s="52" t="s">
        <v>3</v>
      </c>
      <c r="C78" s="46">
        <v>42258</v>
      </c>
      <c r="D78">
        <f t="shared" si="1"/>
        <v>6</v>
      </c>
    </row>
    <row r="79" spans="1:4" hidden="1" x14ac:dyDescent="0.25">
      <c r="A79" s="53">
        <v>112.63</v>
      </c>
      <c r="B79" s="52" t="s">
        <v>4</v>
      </c>
      <c r="C79" s="46">
        <v>43417</v>
      </c>
      <c r="D79">
        <f t="shared" si="1"/>
        <v>3</v>
      </c>
    </row>
    <row r="80" spans="1:4" x14ac:dyDescent="0.25">
      <c r="A80" s="53">
        <v>266.8</v>
      </c>
      <c r="B80" s="52" t="s">
        <v>8</v>
      </c>
      <c r="C80" s="46">
        <v>43057</v>
      </c>
      <c r="D80">
        <f t="shared" si="1"/>
        <v>7</v>
      </c>
    </row>
    <row r="81" spans="1:4" hidden="1" x14ac:dyDescent="0.25">
      <c r="A81" s="53">
        <v>137.51</v>
      </c>
      <c r="B81" s="52" t="s">
        <v>8</v>
      </c>
      <c r="C81" s="46">
        <v>43363</v>
      </c>
      <c r="D81">
        <f t="shared" si="1"/>
        <v>5</v>
      </c>
    </row>
    <row r="82" spans="1:4" hidden="1" x14ac:dyDescent="0.25">
      <c r="A82" s="53">
        <v>297.12</v>
      </c>
      <c r="B82" s="52" t="s">
        <v>7</v>
      </c>
      <c r="C82" s="46">
        <v>42171</v>
      </c>
      <c r="D82">
        <f t="shared" si="1"/>
        <v>3</v>
      </c>
    </row>
    <row r="83" spans="1:4" hidden="1" x14ac:dyDescent="0.25">
      <c r="A83" s="53">
        <v>643.65</v>
      </c>
      <c r="B83" s="52" t="s">
        <v>9</v>
      </c>
      <c r="C83" s="46">
        <v>42076</v>
      </c>
      <c r="D83">
        <f t="shared" si="1"/>
        <v>6</v>
      </c>
    </row>
    <row r="84" spans="1:4" hidden="1" x14ac:dyDescent="0.25">
      <c r="A84" s="53">
        <v>466.05</v>
      </c>
      <c r="B84" s="52" t="s">
        <v>9</v>
      </c>
      <c r="C84" s="46">
        <v>42290</v>
      </c>
      <c r="D84">
        <f t="shared" si="1"/>
        <v>3</v>
      </c>
    </row>
    <row r="85" spans="1:4" hidden="1" x14ac:dyDescent="0.25">
      <c r="A85" s="53">
        <v>546.02</v>
      </c>
      <c r="B85" s="54" t="s">
        <v>186</v>
      </c>
      <c r="C85" s="46">
        <v>42169</v>
      </c>
      <c r="D85">
        <f t="shared" si="1"/>
        <v>1</v>
      </c>
    </row>
    <row r="86" spans="1:4" hidden="1" x14ac:dyDescent="0.25">
      <c r="A86" s="53">
        <v>994.33</v>
      </c>
      <c r="B86" s="52" t="s">
        <v>5</v>
      </c>
      <c r="C86" s="46">
        <v>42094</v>
      </c>
      <c r="D86">
        <f t="shared" si="1"/>
        <v>3</v>
      </c>
    </row>
    <row r="87" spans="1:4" hidden="1" x14ac:dyDescent="0.25">
      <c r="A87" s="53">
        <v>83.95</v>
      </c>
      <c r="B87" s="52" t="s">
        <v>5</v>
      </c>
      <c r="C87" s="46">
        <v>42250</v>
      </c>
      <c r="D87">
        <f t="shared" si="1"/>
        <v>5</v>
      </c>
    </row>
    <row r="88" spans="1:4" hidden="1" x14ac:dyDescent="0.25">
      <c r="A88" s="53">
        <v>706.45</v>
      </c>
      <c r="B88" s="52" t="s">
        <v>8</v>
      </c>
      <c r="C88" s="46">
        <v>42983</v>
      </c>
      <c r="D88">
        <f t="shared" si="1"/>
        <v>3</v>
      </c>
    </row>
    <row r="89" spans="1:4" hidden="1" x14ac:dyDescent="0.25">
      <c r="A89" s="53">
        <v>885.92</v>
      </c>
      <c r="B89" s="52" t="s">
        <v>8</v>
      </c>
      <c r="C89" s="46">
        <v>42984</v>
      </c>
      <c r="D89">
        <f t="shared" si="1"/>
        <v>4</v>
      </c>
    </row>
    <row r="90" spans="1:4" hidden="1" x14ac:dyDescent="0.25">
      <c r="A90" s="53">
        <v>899.56</v>
      </c>
      <c r="B90" s="52" t="s">
        <v>10</v>
      </c>
      <c r="C90" s="46">
        <v>42578</v>
      </c>
      <c r="D90">
        <f t="shared" si="1"/>
        <v>4</v>
      </c>
    </row>
    <row r="91" spans="1:4" hidden="1" x14ac:dyDescent="0.25">
      <c r="A91" s="53">
        <v>355.46</v>
      </c>
      <c r="B91" s="52" t="s">
        <v>2</v>
      </c>
      <c r="C91" s="46">
        <v>42325</v>
      </c>
      <c r="D91">
        <f t="shared" si="1"/>
        <v>3</v>
      </c>
    </row>
    <row r="92" spans="1:4" hidden="1" x14ac:dyDescent="0.25">
      <c r="A92" s="53">
        <v>683.81</v>
      </c>
      <c r="B92" s="52" t="s">
        <v>5</v>
      </c>
      <c r="C92" s="46">
        <v>42896</v>
      </c>
      <c r="D92">
        <f t="shared" si="1"/>
        <v>7</v>
      </c>
    </row>
    <row r="93" spans="1:4" hidden="1" x14ac:dyDescent="0.25">
      <c r="A93" s="53">
        <v>19.010000000000002</v>
      </c>
      <c r="B93" s="52" t="s">
        <v>8</v>
      </c>
      <c r="C93" s="46">
        <v>42935</v>
      </c>
      <c r="D93">
        <f t="shared" si="1"/>
        <v>4</v>
      </c>
    </row>
    <row r="94" spans="1:4" hidden="1" x14ac:dyDescent="0.25">
      <c r="A94" s="53">
        <v>699.26</v>
      </c>
      <c r="B94" s="52" t="s">
        <v>7</v>
      </c>
      <c r="C94" s="46">
        <v>43146</v>
      </c>
      <c r="D94">
        <f t="shared" si="1"/>
        <v>5</v>
      </c>
    </row>
    <row r="95" spans="1:4" hidden="1" x14ac:dyDescent="0.25">
      <c r="A95" s="53">
        <v>57.6</v>
      </c>
      <c r="B95" s="52" t="s">
        <v>3</v>
      </c>
      <c r="C95" s="46">
        <v>43451</v>
      </c>
      <c r="D95">
        <f t="shared" si="1"/>
        <v>2</v>
      </c>
    </row>
    <row r="96" spans="1:4" hidden="1" x14ac:dyDescent="0.25">
      <c r="A96" s="53">
        <v>519.52</v>
      </c>
      <c r="B96" s="52" t="s">
        <v>5</v>
      </c>
      <c r="C96" s="46">
        <v>42168</v>
      </c>
      <c r="D96">
        <f t="shared" si="1"/>
        <v>7</v>
      </c>
    </row>
    <row r="97" spans="1:4" hidden="1" x14ac:dyDescent="0.25">
      <c r="A97" s="53">
        <v>323.82</v>
      </c>
      <c r="B97" s="52" t="s">
        <v>5</v>
      </c>
      <c r="C97" s="46">
        <v>42091</v>
      </c>
      <c r="D97">
        <f t="shared" si="1"/>
        <v>7</v>
      </c>
    </row>
    <row r="98" spans="1:4" hidden="1" x14ac:dyDescent="0.25">
      <c r="A98" s="53">
        <v>219.39</v>
      </c>
      <c r="B98" s="52" t="s">
        <v>4</v>
      </c>
      <c r="C98" s="46">
        <v>43095</v>
      </c>
      <c r="D98">
        <f t="shared" si="1"/>
        <v>3</v>
      </c>
    </row>
    <row r="99" spans="1:4" hidden="1" x14ac:dyDescent="0.25">
      <c r="A99" s="53">
        <v>751.3</v>
      </c>
      <c r="B99" s="52" t="s">
        <v>8</v>
      </c>
      <c r="C99" s="46">
        <v>42586</v>
      </c>
      <c r="D99">
        <f t="shared" si="1"/>
        <v>5</v>
      </c>
    </row>
    <row r="100" spans="1:4" hidden="1" x14ac:dyDescent="0.25">
      <c r="A100" s="53">
        <v>94.81</v>
      </c>
      <c r="B100" s="52" t="s">
        <v>8</v>
      </c>
      <c r="C100" s="46">
        <v>43184</v>
      </c>
      <c r="D100">
        <f t="shared" si="1"/>
        <v>1</v>
      </c>
    </row>
    <row r="101" spans="1:4" hidden="1" x14ac:dyDescent="0.25">
      <c r="A101" s="53">
        <v>743.12</v>
      </c>
      <c r="B101" s="52" t="s">
        <v>7</v>
      </c>
      <c r="C101" s="46">
        <v>42779</v>
      </c>
      <c r="D101">
        <f t="shared" si="1"/>
        <v>2</v>
      </c>
    </row>
    <row r="102" spans="1:4" hidden="1" x14ac:dyDescent="0.25">
      <c r="A102" s="53">
        <v>156.97999999999999</v>
      </c>
      <c r="B102" s="52" t="s">
        <v>7</v>
      </c>
      <c r="C102" s="46">
        <v>43111</v>
      </c>
      <c r="D102">
        <f t="shared" si="1"/>
        <v>5</v>
      </c>
    </row>
    <row r="103" spans="1:4" hidden="1" x14ac:dyDescent="0.25">
      <c r="A103" s="53">
        <v>994.04</v>
      </c>
      <c r="B103" s="54" t="s">
        <v>186</v>
      </c>
      <c r="C103" s="46">
        <v>42895</v>
      </c>
      <c r="D103">
        <f t="shared" si="1"/>
        <v>6</v>
      </c>
    </row>
    <row r="104" spans="1:4" hidden="1" x14ac:dyDescent="0.25">
      <c r="A104" s="53">
        <v>78.84</v>
      </c>
      <c r="B104" s="54" t="s">
        <v>186</v>
      </c>
      <c r="C104" s="46">
        <v>42865</v>
      </c>
      <c r="D104">
        <f t="shared" si="1"/>
        <v>4</v>
      </c>
    </row>
    <row r="105" spans="1:4" hidden="1" x14ac:dyDescent="0.25">
      <c r="A105" s="53">
        <v>754.68</v>
      </c>
      <c r="B105" s="52" t="s">
        <v>10</v>
      </c>
      <c r="C105" s="46">
        <v>42416</v>
      </c>
      <c r="D105">
        <f t="shared" si="1"/>
        <v>3</v>
      </c>
    </row>
    <row r="106" spans="1:4" hidden="1" x14ac:dyDescent="0.25">
      <c r="A106" s="53">
        <v>279.88</v>
      </c>
      <c r="B106" s="52" t="s">
        <v>6</v>
      </c>
      <c r="C106" s="46">
        <v>42905</v>
      </c>
      <c r="D106">
        <f t="shared" si="1"/>
        <v>2</v>
      </c>
    </row>
    <row r="107" spans="1:4" hidden="1" x14ac:dyDescent="0.25">
      <c r="A107" s="53">
        <v>45.48</v>
      </c>
      <c r="B107" s="52" t="s">
        <v>2</v>
      </c>
      <c r="C107" s="46">
        <v>43072</v>
      </c>
      <c r="D107">
        <f t="shared" si="1"/>
        <v>1</v>
      </c>
    </row>
    <row r="108" spans="1:4" hidden="1" x14ac:dyDescent="0.25">
      <c r="A108" s="53">
        <v>811.13</v>
      </c>
      <c r="B108" s="52" t="s">
        <v>4</v>
      </c>
      <c r="C108" s="46">
        <v>42218</v>
      </c>
      <c r="D108">
        <f t="shared" si="1"/>
        <v>1</v>
      </c>
    </row>
    <row r="109" spans="1:4" hidden="1" x14ac:dyDescent="0.25">
      <c r="A109" s="53">
        <v>48.58</v>
      </c>
      <c r="B109" s="52" t="s">
        <v>7</v>
      </c>
      <c r="C109" s="46">
        <v>42529</v>
      </c>
      <c r="D109">
        <f t="shared" si="1"/>
        <v>4</v>
      </c>
    </row>
    <row r="110" spans="1:4" hidden="1" x14ac:dyDescent="0.25">
      <c r="A110" s="53">
        <v>936.18</v>
      </c>
      <c r="B110" s="52" t="s">
        <v>10</v>
      </c>
      <c r="C110" s="46">
        <v>42954</v>
      </c>
      <c r="D110">
        <f t="shared" si="1"/>
        <v>2</v>
      </c>
    </row>
    <row r="111" spans="1:4" hidden="1" x14ac:dyDescent="0.25">
      <c r="A111" s="53">
        <v>40.369999999999997</v>
      </c>
      <c r="B111" s="52" t="s">
        <v>6</v>
      </c>
      <c r="C111" s="46">
        <v>42318</v>
      </c>
      <c r="D111">
        <f t="shared" si="1"/>
        <v>3</v>
      </c>
    </row>
    <row r="112" spans="1:4" hidden="1" x14ac:dyDescent="0.25">
      <c r="A112" s="53">
        <v>919.76</v>
      </c>
      <c r="B112" s="52" t="s">
        <v>6</v>
      </c>
      <c r="C112" s="46">
        <v>42993</v>
      </c>
      <c r="D112">
        <f t="shared" si="1"/>
        <v>6</v>
      </c>
    </row>
    <row r="113" spans="1:4" hidden="1" x14ac:dyDescent="0.25">
      <c r="A113" s="53">
        <v>423.28</v>
      </c>
      <c r="B113" s="52" t="s">
        <v>3</v>
      </c>
      <c r="C113" s="46">
        <v>43215</v>
      </c>
      <c r="D113">
        <f t="shared" si="1"/>
        <v>4</v>
      </c>
    </row>
    <row r="114" spans="1:4" hidden="1" x14ac:dyDescent="0.25">
      <c r="A114" s="53">
        <v>121.88</v>
      </c>
      <c r="B114" s="52" t="s">
        <v>3</v>
      </c>
      <c r="C114" s="46">
        <v>43075</v>
      </c>
      <c r="D114">
        <f t="shared" si="1"/>
        <v>4</v>
      </c>
    </row>
    <row r="115" spans="1:4" hidden="1" x14ac:dyDescent="0.25">
      <c r="A115" s="53">
        <v>640.72</v>
      </c>
      <c r="B115" s="52" t="s">
        <v>3</v>
      </c>
      <c r="C115" s="46">
        <v>42736</v>
      </c>
      <c r="D115">
        <f t="shared" si="1"/>
        <v>1</v>
      </c>
    </row>
    <row r="116" spans="1:4" hidden="1" x14ac:dyDescent="0.25">
      <c r="A116" s="53">
        <v>885.3</v>
      </c>
      <c r="B116" s="52" t="s">
        <v>8</v>
      </c>
      <c r="C116" s="46">
        <v>42450</v>
      </c>
      <c r="D116">
        <f t="shared" si="1"/>
        <v>2</v>
      </c>
    </row>
    <row r="117" spans="1:4" hidden="1" x14ac:dyDescent="0.25">
      <c r="A117" s="53">
        <v>981.89</v>
      </c>
      <c r="B117" s="52" t="s">
        <v>7</v>
      </c>
      <c r="C117" s="46">
        <v>42970</v>
      </c>
      <c r="D117">
        <f t="shared" si="1"/>
        <v>4</v>
      </c>
    </row>
    <row r="118" spans="1:4" hidden="1" x14ac:dyDescent="0.25">
      <c r="A118" s="53">
        <v>648.61</v>
      </c>
      <c r="B118" s="54" t="s">
        <v>186</v>
      </c>
      <c r="C118" s="46">
        <v>42212</v>
      </c>
      <c r="D118">
        <f t="shared" si="1"/>
        <v>2</v>
      </c>
    </row>
    <row r="119" spans="1:4" hidden="1" x14ac:dyDescent="0.25">
      <c r="A119" s="53">
        <v>517.15</v>
      </c>
      <c r="B119" s="52" t="s">
        <v>2</v>
      </c>
      <c r="C119" s="46">
        <v>42150</v>
      </c>
      <c r="D119">
        <f t="shared" si="1"/>
        <v>3</v>
      </c>
    </row>
    <row r="120" spans="1:4" hidden="1" x14ac:dyDescent="0.25">
      <c r="A120" s="53">
        <v>608.77</v>
      </c>
      <c r="B120" s="52" t="s">
        <v>3</v>
      </c>
      <c r="C120" s="46">
        <v>42034</v>
      </c>
      <c r="D120">
        <f t="shared" si="1"/>
        <v>6</v>
      </c>
    </row>
    <row r="121" spans="1:4" hidden="1" x14ac:dyDescent="0.25">
      <c r="A121" s="53">
        <v>902.43</v>
      </c>
      <c r="B121" s="52" t="s">
        <v>3</v>
      </c>
      <c r="C121" s="46">
        <v>42691</v>
      </c>
      <c r="D121">
        <f t="shared" si="1"/>
        <v>5</v>
      </c>
    </row>
    <row r="122" spans="1:4" hidden="1" x14ac:dyDescent="0.25">
      <c r="A122" s="53">
        <v>26.16</v>
      </c>
      <c r="B122" s="52" t="s">
        <v>4</v>
      </c>
      <c r="C122" s="46">
        <v>42458</v>
      </c>
      <c r="D122">
        <f t="shared" si="1"/>
        <v>3</v>
      </c>
    </row>
    <row r="123" spans="1:4" hidden="1" x14ac:dyDescent="0.25">
      <c r="A123" s="53">
        <v>305.27999999999997</v>
      </c>
      <c r="B123" s="52" t="s">
        <v>4</v>
      </c>
      <c r="C123" s="46">
        <v>42666</v>
      </c>
      <c r="D123">
        <f t="shared" si="1"/>
        <v>1</v>
      </c>
    </row>
    <row r="124" spans="1:4" hidden="1" x14ac:dyDescent="0.25">
      <c r="A124" s="53">
        <v>810.52</v>
      </c>
      <c r="B124" s="52" t="s">
        <v>8</v>
      </c>
      <c r="C124" s="46">
        <v>42885</v>
      </c>
      <c r="D124">
        <f t="shared" si="1"/>
        <v>3</v>
      </c>
    </row>
    <row r="125" spans="1:4" hidden="1" x14ac:dyDescent="0.25">
      <c r="A125" s="53">
        <v>720.7</v>
      </c>
      <c r="B125" s="52" t="s">
        <v>8</v>
      </c>
      <c r="C125" s="46">
        <v>42996</v>
      </c>
      <c r="D125">
        <f t="shared" si="1"/>
        <v>2</v>
      </c>
    </row>
    <row r="126" spans="1:4" hidden="1" x14ac:dyDescent="0.25">
      <c r="A126" s="53">
        <v>463.77</v>
      </c>
      <c r="B126" s="52" t="s">
        <v>7</v>
      </c>
      <c r="C126" s="46">
        <v>42186</v>
      </c>
      <c r="D126">
        <f t="shared" si="1"/>
        <v>4</v>
      </c>
    </row>
    <row r="127" spans="1:4" hidden="1" x14ac:dyDescent="0.25">
      <c r="A127" s="53">
        <v>652.49</v>
      </c>
      <c r="B127" s="52" t="s">
        <v>9</v>
      </c>
      <c r="C127" s="46">
        <v>42678</v>
      </c>
      <c r="D127">
        <f t="shared" si="1"/>
        <v>6</v>
      </c>
    </row>
    <row r="128" spans="1:4" hidden="1" x14ac:dyDescent="0.25">
      <c r="A128" s="53">
        <v>912.24</v>
      </c>
      <c r="B128" s="52" t="s">
        <v>3</v>
      </c>
      <c r="C128" s="46">
        <v>42045</v>
      </c>
      <c r="D128">
        <f t="shared" si="1"/>
        <v>3</v>
      </c>
    </row>
    <row r="129" spans="1:4" hidden="1" x14ac:dyDescent="0.25">
      <c r="A129" s="53">
        <v>636.19000000000005</v>
      </c>
      <c r="B129" s="52" t="s">
        <v>8</v>
      </c>
      <c r="C129" s="46">
        <v>43319</v>
      </c>
      <c r="D129">
        <f t="shared" si="1"/>
        <v>3</v>
      </c>
    </row>
    <row r="130" spans="1:4" hidden="1" x14ac:dyDescent="0.25">
      <c r="A130" s="53">
        <v>91.18</v>
      </c>
      <c r="B130" s="52" t="s">
        <v>8</v>
      </c>
      <c r="C130" s="46">
        <v>43294</v>
      </c>
      <c r="D130">
        <f t="shared" si="1"/>
        <v>6</v>
      </c>
    </row>
    <row r="131" spans="1:4" hidden="1" x14ac:dyDescent="0.25">
      <c r="A131" s="53">
        <v>984.02</v>
      </c>
      <c r="B131" s="52" t="s">
        <v>9</v>
      </c>
      <c r="C131" s="46">
        <v>42211</v>
      </c>
      <c r="D131">
        <f t="shared" ref="D131:D194" si="2">WEEKDAY(C131)</f>
        <v>1</v>
      </c>
    </row>
    <row r="132" spans="1:4" hidden="1" x14ac:dyDescent="0.25">
      <c r="A132" s="53">
        <v>409.71</v>
      </c>
      <c r="B132" s="52" t="s">
        <v>10</v>
      </c>
      <c r="C132" s="46">
        <v>43172</v>
      </c>
      <c r="D132">
        <f t="shared" si="2"/>
        <v>3</v>
      </c>
    </row>
    <row r="133" spans="1:4" hidden="1" x14ac:dyDescent="0.25">
      <c r="A133" s="53">
        <v>994.42</v>
      </c>
      <c r="B133" s="52" t="s">
        <v>6</v>
      </c>
      <c r="C133" s="46">
        <v>43067</v>
      </c>
      <c r="D133">
        <f t="shared" si="2"/>
        <v>3</v>
      </c>
    </row>
    <row r="134" spans="1:4" hidden="1" x14ac:dyDescent="0.25">
      <c r="A134" s="53">
        <v>630.02</v>
      </c>
      <c r="B134" s="52" t="s">
        <v>3</v>
      </c>
      <c r="C134" s="46">
        <v>43322</v>
      </c>
      <c r="D134">
        <f t="shared" si="2"/>
        <v>6</v>
      </c>
    </row>
    <row r="135" spans="1:4" hidden="1" x14ac:dyDescent="0.25">
      <c r="A135" s="53">
        <v>662.11</v>
      </c>
      <c r="B135" s="52" t="s">
        <v>3</v>
      </c>
      <c r="C135" s="46">
        <v>42652</v>
      </c>
      <c r="D135">
        <f t="shared" si="2"/>
        <v>1</v>
      </c>
    </row>
    <row r="136" spans="1:4" hidden="1" x14ac:dyDescent="0.25">
      <c r="A136" s="53">
        <v>722.42</v>
      </c>
      <c r="B136" s="52" t="s">
        <v>7</v>
      </c>
      <c r="C136" s="46">
        <v>43454</v>
      </c>
      <c r="D136">
        <f t="shared" si="2"/>
        <v>5</v>
      </c>
    </row>
    <row r="137" spans="1:4" hidden="1" x14ac:dyDescent="0.25">
      <c r="A137" s="53">
        <v>71.7</v>
      </c>
      <c r="B137" s="52" t="s">
        <v>10</v>
      </c>
      <c r="C137" s="46">
        <v>42234</v>
      </c>
      <c r="D137">
        <f t="shared" si="2"/>
        <v>3</v>
      </c>
    </row>
    <row r="138" spans="1:4" hidden="1" x14ac:dyDescent="0.25">
      <c r="A138" s="53">
        <v>585.36</v>
      </c>
      <c r="B138" s="52" t="s">
        <v>6</v>
      </c>
      <c r="C138" s="46">
        <v>42455</v>
      </c>
      <c r="D138">
        <f t="shared" si="2"/>
        <v>7</v>
      </c>
    </row>
    <row r="139" spans="1:4" hidden="1" x14ac:dyDescent="0.25">
      <c r="A139" s="53">
        <v>371.77</v>
      </c>
      <c r="B139" s="52" t="s">
        <v>8</v>
      </c>
      <c r="C139" s="46">
        <v>42150</v>
      </c>
      <c r="D139">
        <f t="shared" si="2"/>
        <v>3</v>
      </c>
    </row>
    <row r="140" spans="1:4" hidden="1" x14ac:dyDescent="0.25">
      <c r="A140" s="53">
        <v>201.2</v>
      </c>
      <c r="B140" s="52" t="s">
        <v>10</v>
      </c>
      <c r="C140" s="46">
        <v>43446</v>
      </c>
      <c r="D140">
        <f t="shared" si="2"/>
        <v>4</v>
      </c>
    </row>
    <row r="141" spans="1:4" hidden="1" x14ac:dyDescent="0.25">
      <c r="A141" s="53">
        <v>250.8</v>
      </c>
      <c r="B141" s="52" t="s">
        <v>10</v>
      </c>
      <c r="C141" s="46">
        <v>43414</v>
      </c>
      <c r="D141">
        <f t="shared" si="2"/>
        <v>7</v>
      </c>
    </row>
    <row r="142" spans="1:4" hidden="1" x14ac:dyDescent="0.25">
      <c r="A142" s="53">
        <v>103.2</v>
      </c>
      <c r="B142" s="52" t="s">
        <v>10</v>
      </c>
      <c r="C142" s="46">
        <v>43010</v>
      </c>
      <c r="D142">
        <f t="shared" si="2"/>
        <v>2</v>
      </c>
    </row>
    <row r="143" spans="1:4" hidden="1" x14ac:dyDescent="0.25">
      <c r="A143" s="53">
        <v>649.97</v>
      </c>
      <c r="B143" s="52" t="s">
        <v>2</v>
      </c>
      <c r="C143" s="46">
        <v>42719</v>
      </c>
      <c r="D143">
        <f t="shared" si="2"/>
        <v>5</v>
      </c>
    </row>
    <row r="144" spans="1:4" hidden="1" x14ac:dyDescent="0.25">
      <c r="A144" s="53">
        <v>368.88</v>
      </c>
      <c r="B144" s="52" t="s">
        <v>2</v>
      </c>
      <c r="C144" s="46">
        <v>43236</v>
      </c>
      <c r="D144">
        <f t="shared" si="2"/>
        <v>4</v>
      </c>
    </row>
    <row r="145" spans="1:4" hidden="1" x14ac:dyDescent="0.25">
      <c r="A145" s="53">
        <v>260.37</v>
      </c>
      <c r="B145" s="52" t="s">
        <v>7</v>
      </c>
      <c r="C145" s="46">
        <v>43272</v>
      </c>
      <c r="D145">
        <f t="shared" si="2"/>
        <v>5</v>
      </c>
    </row>
    <row r="146" spans="1:4" hidden="1" x14ac:dyDescent="0.25">
      <c r="A146" s="53">
        <v>375.53</v>
      </c>
      <c r="B146" s="54" t="s">
        <v>186</v>
      </c>
      <c r="C146" s="46">
        <v>42371</v>
      </c>
      <c r="D146">
        <f t="shared" si="2"/>
        <v>7</v>
      </c>
    </row>
    <row r="147" spans="1:4" hidden="1" x14ac:dyDescent="0.25">
      <c r="A147" s="53">
        <v>150.22999999999999</v>
      </c>
      <c r="B147" s="52" t="s">
        <v>10</v>
      </c>
      <c r="C147" s="46">
        <v>42223</v>
      </c>
      <c r="D147">
        <f t="shared" si="2"/>
        <v>6</v>
      </c>
    </row>
    <row r="148" spans="1:4" hidden="1" x14ac:dyDescent="0.25">
      <c r="A148" s="53">
        <v>778.04</v>
      </c>
      <c r="B148" s="52" t="s">
        <v>7</v>
      </c>
      <c r="C148" s="46">
        <v>42828</v>
      </c>
      <c r="D148">
        <f t="shared" si="2"/>
        <v>2</v>
      </c>
    </row>
    <row r="149" spans="1:4" hidden="1" x14ac:dyDescent="0.25">
      <c r="A149" s="53">
        <v>500.88</v>
      </c>
      <c r="B149" s="52" t="s">
        <v>9</v>
      </c>
      <c r="C149" s="46">
        <v>42470</v>
      </c>
      <c r="D149">
        <f t="shared" si="2"/>
        <v>1</v>
      </c>
    </row>
    <row r="150" spans="1:4" hidden="1" x14ac:dyDescent="0.25">
      <c r="A150" s="53">
        <v>203.02</v>
      </c>
      <c r="B150" s="52" t="s">
        <v>6</v>
      </c>
      <c r="C150" s="46">
        <v>42283</v>
      </c>
      <c r="D150">
        <f t="shared" si="2"/>
        <v>3</v>
      </c>
    </row>
    <row r="151" spans="1:4" hidden="1" x14ac:dyDescent="0.25">
      <c r="A151" s="53">
        <v>257.16000000000003</v>
      </c>
      <c r="B151" s="52" t="s">
        <v>3</v>
      </c>
      <c r="C151" s="46">
        <v>42418</v>
      </c>
      <c r="D151">
        <f t="shared" si="2"/>
        <v>5</v>
      </c>
    </row>
    <row r="152" spans="1:4" hidden="1" x14ac:dyDescent="0.25">
      <c r="A152" s="53">
        <v>87.91</v>
      </c>
      <c r="B152" s="52" t="s">
        <v>8</v>
      </c>
      <c r="C152" s="46">
        <v>42555</v>
      </c>
      <c r="D152">
        <f t="shared" si="2"/>
        <v>2</v>
      </c>
    </row>
    <row r="153" spans="1:4" hidden="1" x14ac:dyDescent="0.25">
      <c r="A153" s="53">
        <v>366.22</v>
      </c>
      <c r="B153" s="52" t="s">
        <v>8</v>
      </c>
      <c r="C153" s="46">
        <v>43396</v>
      </c>
      <c r="D153">
        <f t="shared" si="2"/>
        <v>3</v>
      </c>
    </row>
    <row r="154" spans="1:4" hidden="1" x14ac:dyDescent="0.25">
      <c r="A154" s="53">
        <v>344.19</v>
      </c>
      <c r="B154" s="52" t="s">
        <v>7</v>
      </c>
      <c r="C154" s="46">
        <v>42228</v>
      </c>
      <c r="D154">
        <f t="shared" si="2"/>
        <v>4</v>
      </c>
    </row>
    <row r="155" spans="1:4" hidden="1" x14ac:dyDescent="0.25">
      <c r="A155" s="53">
        <v>279.11</v>
      </c>
      <c r="B155" s="52" t="s">
        <v>2</v>
      </c>
      <c r="C155" s="46">
        <v>42942</v>
      </c>
      <c r="D155">
        <f t="shared" si="2"/>
        <v>4</v>
      </c>
    </row>
    <row r="156" spans="1:4" hidden="1" x14ac:dyDescent="0.25">
      <c r="A156" s="53">
        <v>972.29</v>
      </c>
      <c r="B156" s="52" t="s">
        <v>5</v>
      </c>
      <c r="C156" s="46">
        <v>43215</v>
      </c>
      <c r="D156">
        <f t="shared" si="2"/>
        <v>4</v>
      </c>
    </row>
    <row r="157" spans="1:4" hidden="1" x14ac:dyDescent="0.25">
      <c r="A157" s="53">
        <v>429.19</v>
      </c>
      <c r="B157" s="52" t="s">
        <v>5</v>
      </c>
      <c r="C157" s="46">
        <v>42198</v>
      </c>
      <c r="D157">
        <f t="shared" si="2"/>
        <v>2</v>
      </c>
    </row>
    <row r="158" spans="1:4" hidden="1" x14ac:dyDescent="0.25">
      <c r="A158" s="53">
        <v>549.22</v>
      </c>
      <c r="B158" s="52" t="s">
        <v>5</v>
      </c>
      <c r="C158" s="46">
        <v>42909</v>
      </c>
      <c r="D158">
        <f t="shared" si="2"/>
        <v>6</v>
      </c>
    </row>
    <row r="159" spans="1:4" x14ac:dyDescent="0.25">
      <c r="A159" s="53">
        <v>412.55</v>
      </c>
      <c r="B159" s="52" t="s">
        <v>8</v>
      </c>
      <c r="C159" s="46">
        <v>42399</v>
      </c>
      <c r="D159">
        <f t="shared" si="2"/>
        <v>7</v>
      </c>
    </row>
    <row r="160" spans="1:4" hidden="1" x14ac:dyDescent="0.25">
      <c r="A160" s="53">
        <v>858.13</v>
      </c>
      <c r="B160" s="52" t="s">
        <v>10</v>
      </c>
      <c r="C160" s="46">
        <v>43236</v>
      </c>
      <c r="D160">
        <f t="shared" si="2"/>
        <v>4</v>
      </c>
    </row>
    <row r="161" spans="1:4" hidden="1" x14ac:dyDescent="0.25">
      <c r="A161" s="53">
        <v>726.01</v>
      </c>
      <c r="B161" s="52" t="s">
        <v>10</v>
      </c>
      <c r="C161" s="46">
        <v>42306</v>
      </c>
      <c r="D161">
        <f t="shared" si="2"/>
        <v>5</v>
      </c>
    </row>
    <row r="162" spans="1:4" hidden="1" x14ac:dyDescent="0.25">
      <c r="A162" s="53">
        <v>504</v>
      </c>
      <c r="B162" s="52" t="s">
        <v>6</v>
      </c>
      <c r="C162" s="46">
        <v>43303</v>
      </c>
      <c r="D162">
        <f t="shared" si="2"/>
        <v>1</v>
      </c>
    </row>
    <row r="163" spans="1:4" hidden="1" x14ac:dyDescent="0.25">
      <c r="A163" s="53">
        <v>729.31</v>
      </c>
      <c r="B163" s="52" t="s">
        <v>5</v>
      </c>
      <c r="C163" s="46">
        <v>42554</v>
      </c>
      <c r="D163">
        <f t="shared" si="2"/>
        <v>1</v>
      </c>
    </row>
    <row r="164" spans="1:4" hidden="1" x14ac:dyDescent="0.25">
      <c r="A164" s="53">
        <v>826.67</v>
      </c>
      <c r="B164" s="52" t="s">
        <v>9</v>
      </c>
      <c r="C164" s="46">
        <v>43430</v>
      </c>
      <c r="D164">
        <f t="shared" si="2"/>
        <v>2</v>
      </c>
    </row>
    <row r="165" spans="1:4" hidden="1" x14ac:dyDescent="0.25">
      <c r="A165" s="53">
        <v>827.88</v>
      </c>
      <c r="B165" s="52" t="s">
        <v>10</v>
      </c>
      <c r="C165" s="46">
        <v>42884</v>
      </c>
      <c r="D165">
        <f t="shared" si="2"/>
        <v>2</v>
      </c>
    </row>
    <row r="166" spans="1:4" hidden="1" x14ac:dyDescent="0.25">
      <c r="A166" s="53">
        <v>915.66</v>
      </c>
      <c r="B166" s="52" t="s">
        <v>10</v>
      </c>
      <c r="C166" s="46">
        <v>42309</v>
      </c>
      <c r="D166">
        <f t="shared" si="2"/>
        <v>1</v>
      </c>
    </row>
    <row r="167" spans="1:4" hidden="1" x14ac:dyDescent="0.25">
      <c r="A167" s="53">
        <v>60.72</v>
      </c>
      <c r="B167" s="52" t="s">
        <v>2</v>
      </c>
      <c r="C167" s="46">
        <v>43231</v>
      </c>
      <c r="D167">
        <f t="shared" si="2"/>
        <v>6</v>
      </c>
    </row>
    <row r="168" spans="1:4" hidden="1" x14ac:dyDescent="0.25">
      <c r="A168" s="53">
        <v>173</v>
      </c>
      <c r="B168" s="52" t="s">
        <v>8</v>
      </c>
      <c r="C168" s="46">
        <v>42500</v>
      </c>
      <c r="D168">
        <f t="shared" si="2"/>
        <v>3</v>
      </c>
    </row>
    <row r="169" spans="1:4" hidden="1" x14ac:dyDescent="0.25">
      <c r="A169" s="53">
        <v>21.7</v>
      </c>
      <c r="B169" s="52" t="s">
        <v>6</v>
      </c>
      <c r="C169" s="46">
        <v>43023</v>
      </c>
      <c r="D169">
        <f t="shared" si="2"/>
        <v>1</v>
      </c>
    </row>
    <row r="170" spans="1:4" hidden="1" x14ac:dyDescent="0.25">
      <c r="A170" s="53">
        <v>440.48</v>
      </c>
      <c r="B170" s="52" t="s">
        <v>4</v>
      </c>
      <c r="C170" s="46">
        <v>43391</v>
      </c>
      <c r="D170">
        <f t="shared" si="2"/>
        <v>5</v>
      </c>
    </row>
    <row r="171" spans="1:4" hidden="1" x14ac:dyDescent="0.25">
      <c r="A171" s="53">
        <v>355.91</v>
      </c>
      <c r="B171" s="52" t="s">
        <v>8</v>
      </c>
      <c r="C171" s="46">
        <v>42517</v>
      </c>
      <c r="D171">
        <f t="shared" si="2"/>
        <v>6</v>
      </c>
    </row>
    <row r="172" spans="1:4" hidden="1" x14ac:dyDescent="0.25">
      <c r="A172" s="53">
        <v>866.14</v>
      </c>
      <c r="B172" s="52" t="s">
        <v>8</v>
      </c>
      <c r="C172" s="46">
        <v>42334</v>
      </c>
      <c r="D172">
        <f t="shared" si="2"/>
        <v>5</v>
      </c>
    </row>
    <row r="173" spans="1:4" hidden="1" x14ac:dyDescent="0.25">
      <c r="A173" s="53">
        <v>600.9</v>
      </c>
      <c r="B173" s="54" t="s">
        <v>186</v>
      </c>
      <c r="C173" s="46">
        <v>43351</v>
      </c>
      <c r="D173">
        <f t="shared" si="2"/>
        <v>7</v>
      </c>
    </row>
    <row r="174" spans="1:4" hidden="1" x14ac:dyDescent="0.25">
      <c r="A174" s="53">
        <v>286.56</v>
      </c>
      <c r="B174" s="52" t="s">
        <v>4</v>
      </c>
      <c r="C174" s="46">
        <v>42708</v>
      </c>
      <c r="D174">
        <f t="shared" si="2"/>
        <v>1</v>
      </c>
    </row>
    <row r="175" spans="1:4" hidden="1" x14ac:dyDescent="0.25">
      <c r="A175" s="53">
        <v>204.79</v>
      </c>
      <c r="B175" s="52" t="s">
        <v>8</v>
      </c>
      <c r="C175" s="46">
        <v>43009</v>
      </c>
      <c r="D175">
        <f t="shared" si="2"/>
        <v>1</v>
      </c>
    </row>
    <row r="176" spans="1:4" hidden="1" x14ac:dyDescent="0.25">
      <c r="A176" s="53">
        <v>331.61</v>
      </c>
      <c r="B176" s="52" t="s">
        <v>9</v>
      </c>
      <c r="C176" s="46">
        <v>42842</v>
      </c>
      <c r="D176">
        <f t="shared" si="2"/>
        <v>2</v>
      </c>
    </row>
    <row r="177" spans="1:4" hidden="1" x14ac:dyDescent="0.25">
      <c r="A177" s="53">
        <v>24.29</v>
      </c>
      <c r="B177" s="52" t="s">
        <v>10</v>
      </c>
      <c r="C177" s="46">
        <v>42096</v>
      </c>
      <c r="D177">
        <f t="shared" si="2"/>
        <v>5</v>
      </c>
    </row>
    <row r="178" spans="1:4" hidden="1" x14ac:dyDescent="0.25">
      <c r="A178" s="53">
        <v>914.59</v>
      </c>
      <c r="B178" s="52" t="s">
        <v>3</v>
      </c>
      <c r="C178" s="46">
        <v>42786</v>
      </c>
      <c r="D178">
        <f t="shared" si="2"/>
        <v>2</v>
      </c>
    </row>
    <row r="179" spans="1:4" hidden="1" x14ac:dyDescent="0.25">
      <c r="A179" s="53">
        <v>135.65</v>
      </c>
      <c r="B179" s="52" t="s">
        <v>8</v>
      </c>
      <c r="C179" s="46">
        <v>42033</v>
      </c>
      <c r="D179">
        <f t="shared" si="2"/>
        <v>5</v>
      </c>
    </row>
    <row r="180" spans="1:4" hidden="1" x14ac:dyDescent="0.25">
      <c r="A180" s="53">
        <v>852.97</v>
      </c>
      <c r="B180" s="52" t="s">
        <v>8</v>
      </c>
      <c r="C180" s="46">
        <v>42257</v>
      </c>
      <c r="D180">
        <f t="shared" si="2"/>
        <v>5</v>
      </c>
    </row>
    <row r="181" spans="1:4" hidden="1" x14ac:dyDescent="0.25">
      <c r="A181" s="53">
        <v>912.39</v>
      </c>
      <c r="B181" s="52" t="s">
        <v>9</v>
      </c>
      <c r="C181" s="46">
        <v>42286</v>
      </c>
      <c r="D181">
        <f t="shared" si="2"/>
        <v>6</v>
      </c>
    </row>
    <row r="182" spans="1:4" hidden="1" x14ac:dyDescent="0.25">
      <c r="A182" s="53">
        <v>343.76</v>
      </c>
      <c r="B182" s="52" t="s">
        <v>10</v>
      </c>
      <c r="C182" s="46">
        <v>43166</v>
      </c>
      <c r="D182">
        <f t="shared" si="2"/>
        <v>4</v>
      </c>
    </row>
    <row r="183" spans="1:4" hidden="1" x14ac:dyDescent="0.25">
      <c r="A183" s="53">
        <v>180.1</v>
      </c>
      <c r="B183" s="52" t="s">
        <v>10</v>
      </c>
      <c r="C183" s="46">
        <v>42988</v>
      </c>
      <c r="D183">
        <f t="shared" si="2"/>
        <v>1</v>
      </c>
    </row>
    <row r="184" spans="1:4" hidden="1" x14ac:dyDescent="0.25">
      <c r="A184" s="53">
        <v>551.80999999999995</v>
      </c>
      <c r="B184" s="52" t="s">
        <v>8</v>
      </c>
      <c r="C184" s="46">
        <v>42866</v>
      </c>
      <c r="D184">
        <f t="shared" si="2"/>
        <v>5</v>
      </c>
    </row>
    <row r="185" spans="1:4" hidden="1" x14ac:dyDescent="0.25">
      <c r="A185" s="53">
        <v>841.75</v>
      </c>
      <c r="B185" s="52" t="s">
        <v>9</v>
      </c>
      <c r="C185" s="46">
        <v>42614</v>
      </c>
      <c r="D185">
        <f t="shared" si="2"/>
        <v>5</v>
      </c>
    </row>
    <row r="186" spans="1:4" hidden="1" x14ac:dyDescent="0.25">
      <c r="A186" s="53">
        <v>390.24</v>
      </c>
      <c r="B186" s="54" t="s">
        <v>186</v>
      </c>
      <c r="C186" s="46">
        <v>42828</v>
      </c>
      <c r="D186">
        <f t="shared" si="2"/>
        <v>2</v>
      </c>
    </row>
    <row r="187" spans="1:4" hidden="1" x14ac:dyDescent="0.25">
      <c r="A187" s="53">
        <v>20.03</v>
      </c>
      <c r="B187" s="54" t="s">
        <v>186</v>
      </c>
      <c r="C187" s="46">
        <v>42936</v>
      </c>
      <c r="D187">
        <f t="shared" si="2"/>
        <v>5</v>
      </c>
    </row>
    <row r="188" spans="1:4" hidden="1" x14ac:dyDescent="0.25">
      <c r="A188" s="53">
        <v>983.61</v>
      </c>
      <c r="B188" s="54" t="s">
        <v>186</v>
      </c>
      <c r="C188" s="46">
        <v>43177</v>
      </c>
      <c r="D188">
        <f t="shared" si="2"/>
        <v>1</v>
      </c>
    </row>
    <row r="189" spans="1:4" hidden="1" x14ac:dyDescent="0.25">
      <c r="A189" s="53">
        <v>978.27</v>
      </c>
      <c r="B189" s="54" t="s">
        <v>186</v>
      </c>
      <c r="C189" s="46">
        <v>43021</v>
      </c>
      <c r="D189">
        <f t="shared" si="2"/>
        <v>6</v>
      </c>
    </row>
    <row r="190" spans="1:4" hidden="1" x14ac:dyDescent="0.25">
      <c r="A190" s="53">
        <v>933.58</v>
      </c>
      <c r="B190" s="52" t="s">
        <v>2</v>
      </c>
      <c r="C190" s="46">
        <v>43320</v>
      </c>
      <c r="D190">
        <f t="shared" si="2"/>
        <v>4</v>
      </c>
    </row>
    <row r="191" spans="1:4" hidden="1" x14ac:dyDescent="0.25">
      <c r="A191" s="53">
        <v>325.86</v>
      </c>
      <c r="B191" s="52" t="s">
        <v>3</v>
      </c>
      <c r="C191" s="46">
        <v>42295</v>
      </c>
      <c r="D191">
        <f t="shared" si="2"/>
        <v>1</v>
      </c>
    </row>
    <row r="192" spans="1:4" hidden="1" x14ac:dyDescent="0.25">
      <c r="A192" s="53">
        <v>335.88</v>
      </c>
      <c r="B192" s="52" t="s">
        <v>8</v>
      </c>
      <c r="C192" s="46">
        <v>42664</v>
      </c>
      <c r="D192">
        <f t="shared" si="2"/>
        <v>6</v>
      </c>
    </row>
    <row r="193" spans="1:4" hidden="1" x14ac:dyDescent="0.25">
      <c r="A193" s="53">
        <v>309.77</v>
      </c>
      <c r="B193" s="52" t="s">
        <v>9</v>
      </c>
      <c r="C193" s="46">
        <v>42708</v>
      </c>
      <c r="D193">
        <f t="shared" si="2"/>
        <v>1</v>
      </c>
    </row>
    <row r="194" spans="1:4" hidden="1" x14ac:dyDescent="0.25">
      <c r="A194" s="53">
        <v>630.58000000000004</v>
      </c>
      <c r="B194" s="52" t="s">
        <v>9</v>
      </c>
      <c r="C194" s="46">
        <v>42782</v>
      </c>
      <c r="D194">
        <f t="shared" si="2"/>
        <v>5</v>
      </c>
    </row>
    <row r="195" spans="1:4" hidden="1" x14ac:dyDescent="0.25">
      <c r="A195" s="53">
        <v>323.32</v>
      </c>
      <c r="B195" s="54" t="s">
        <v>186</v>
      </c>
      <c r="C195" s="46">
        <v>42732</v>
      </c>
      <c r="D195">
        <f t="shared" ref="D195:D258" si="3">WEEKDAY(C195)</f>
        <v>4</v>
      </c>
    </row>
    <row r="196" spans="1:4" hidden="1" x14ac:dyDescent="0.25">
      <c r="A196" s="53">
        <v>494.36</v>
      </c>
      <c r="B196" s="52" t="s">
        <v>10</v>
      </c>
      <c r="C196" s="46">
        <v>42486</v>
      </c>
      <c r="D196">
        <f t="shared" si="3"/>
        <v>3</v>
      </c>
    </row>
    <row r="197" spans="1:4" hidden="1" x14ac:dyDescent="0.25">
      <c r="A197" s="53">
        <v>769.27</v>
      </c>
      <c r="B197" s="52" t="s">
        <v>10</v>
      </c>
      <c r="C197" s="46">
        <v>42191</v>
      </c>
      <c r="D197">
        <f t="shared" si="3"/>
        <v>2</v>
      </c>
    </row>
    <row r="198" spans="1:4" hidden="1" x14ac:dyDescent="0.25">
      <c r="A198" s="53">
        <v>576.15</v>
      </c>
      <c r="B198" s="52" t="s">
        <v>4</v>
      </c>
      <c r="C198" s="46">
        <v>43114</v>
      </c>
      <c r="D198">
        <f t="shared" si="3"/>
        <v>1</v>
      </c>
    </row>
    <row r="199" spans="1:4" hidden="1" x14ac:dyDescent="0.25">
      <c r="A199" s="53">
        <v>398.55</v>
      </c>
      <c r="B199" s="52" t="s">
        <v>8</v>
      </c>
      <c r="C199" s="46">
        <v>42965</v>
      </c>
      <c r="D199">
        <f t="shared" si="3"/>
        <v>6</v>
      </c>
    </row>
    <row r="200" spans="1:4" hidden="1" x14ac:dyDescent="0.25">
      <c r="A200" s="53">
        <v>349.89</v>
      </c>
      <c r="B200" s="52" t="s">
        <v>6</v>
      </c>
      <c r="C200" s="46">
        <v>42011</v>
      </c>
      <c r="D200">
        <f t="shared" si="3"/>
        <v>4</v>
      </c>
    </row>
    <row r="201" spans="1:4" hidden="1" x14ac:dyDescent="0.25">
      <c r="A201" s="53">
        <v>93.13</v>
      </c>
      <c r="B201" s="52" t="s">
        <v>2</v>
      </c>
      <c r="C201" s="46">
        <v>43277</v>
      </c>
      <c r="D201">
        <f t="shared" si="3"/>
        <v>3</v>
      </c>
    </row>
    <row r="202" spans="1:4" hidden="1" x14ac:dyDescent="0.25">
      <c r="A202" s="53">
        <v>447.57</v>
      </c>
      <c r="B202" s="52" t="s">
        <v>5</v>
      </c>
      <c r="C202" s="46">
        <v>42430</v>
      </c>
      <c r="D202">
        <f t="shared" si="3"/>
        <v>3</v>
      </c>
    </row>
    <row r="203" spans="1:4" hidden="1" x14ac:dyDescent="0.25">
      <c r="A203" s="53">
        <v>696.89</v>
      </c>
      <c r="B203" s="52" t="s">
        <v>5</v>
      </c>
      <c r="C203" s="46">
        <v>42860</v>
      </c>
      <c r="D203">
        <f t="shared" si="3"/>
        <v>6</v>
      </c>
    </row>
    <row r="204" spans="1:4" hidden="1" x14ac:dyDescent="0.25">
      <c r="A204" s="53">
        <v>672.77</v>
      </c>
      <c r="B204" s="52" t="s">
        <v>4</v>
      </c>
      <c r="C204" s="46">
        <v>43064</v>
      </c>
      <c r="D204">
        <f t="shared" si="3"/>
        <v>7</v>
      </c>
    </row>
    <row r="205" spans="1:4" hidden="1" x14ac:dyDescent="0.25">
      <c r="A205" s="53">
        <v>954.5</v>
      </c>
      <c r="B205" s="52" t="s">
        <v>7</v>
      </c>
      <c r="C205" s="46">
        <v>42132</v>
      </c>
      <c r="D205">
        <f t="shared" si="3"/>
        <v>6</v>
      </c>
    </row>
    <row r="206" spans="1:4" hidden="1" x14ac:dyDescent="0.25">
      <c r="A206" s="53">
        <v>542.87</v>
      </c>
      <c r="B206" s="52" t="s">
        <v>9</v>
      </c>
      <c r="C206" s="46">
        <v>42389</v>
      </c>
      <c r="D206">
        <f t="shared" si="3"/>
        <v>4</v>
      </c>
    </row>
    <row r="207" spans="1:4" hidden="1" x14ac:dyDescent="0.25">
      <c r="A207" s="53">
        <v>160.5</v>
      </c>
      <c r="B207" s="52" t="s">
        <v>2</v>
      </c>
      <c r="C207" s="46">
        <v>42035</v>
      </c>
      <c r="D207">
        <f t="shared" si="3"/>
        <v>7</v>
      </c>
    </row>
    <row r="208" spans="1:4" hidden="1" x14ac:dyDescent="0.25">
      <c r="A208" s="53">
        <v>66.22</v>
      </c>
      <c r="B208" s="52" t="s">
        <v>5</v>
      </c>
      <c r="C208" s="46">
        <v>43004</v>
      </c>
      <c r="D208">
        <f t="shared" si="3"/>
        <v>3</v>
      </c>
    </row>
    <row r="209" spans="1:4" hidden="1" x14ac:dyDescent="0.25">
      <c r="A209" s="53">
        <v>858.11</v>
      </c>
      <c r="B209" s="52" t="s">
        <v>8</v>
      </c>
      <c r="C209" s="46">
        <v>42103</v>
      </c>
      <c r="D209">
        <f t="shared" si="3"/>
        <v>5</v>
      </c>
    </row>
    <row r="210" spans="1:4" hidden="1" x14ac:dyDescent="0.25">
      <c r="A210" s="53">
        <v>937.97</v>
      </c>
      <c r="B210" s="52" t="s">
        <v>8</v>
      </c>
      <c r="C210" s="46">
        <v>42069</v>
      </c>
      <c r="D210">
        <f t="shared" si="3"/>
        <v>6</v>
      </c>
    </row>
    <row r="211" spans="1:4" hidden="1" x14ac:dyDescent="0.25">
      <c r="A211" s="53">
        <v>819.38</v>
      </c>
      <c r="B211" s="52" t="s">
        <v>8</v>
      </c>
      <c r="C211" s="46">
        <v>43395</v>
      </c>
      <c r="D211">
        <f t="shared" si="3"/>
        <v>2</v>
      </c>
    </row>
    <row r="212" spans="1:4" hidden="1" x14ac:dyDescent="0.25">
      <c r="A212" s="53">
        <v>456.92</v>
      </c>
      <c r="B212" s="52" t="s">
        <v>9</v>
      </c>
      <c r="C212" s="46">
        <v>43325</v>
      </c>
      <c r="D212">
        <f t="shared" si="3"/>
        <v>2</v>
      </c>
    </row>
    <row r="213" spans="1:4" x14ac:dyDescent="0.25">
      <c r="A213" s="53">
        <v>429.97</v>
      </c>
      <c r="B213" s="52" t="s">
        <v>8</v>
      </c>
      <c r="C213" s="46">
        <v>42714</v>
      </c>
      <c r="D213">
        <f t="shared" si="3"/>
        <v>7</v>
      </c>
    </row>
    <row r="214" spans="1:4" hidden="1" x14ac:dyDescent="0.25">
      <c r="A214" s="53">
        <v>193.46</v>
      </c>
      <c r="B214" s="52" t="s">
        <v>7</v>
      </c>
      <c r="C214" s="46">
        <v>42261</v>
      </c>
      <c r="D214">
        <f t="shared" si="3"/>
        <v>2</v>
      </c>
    </row>
    <row r="215" spans="1:4" hidden="1" x14ac:dyDescent="0.25">
      <c r="A215" s="53">
        <v>195.71</v>
      </c>
      <c r="B215" s="52" t="s">
        <v>2</v>
      </c>
      <c r="C215" s="46">
        <v>42263</v>
      </c>
      <c r="D215">
        <f t="shared" si="3"/>
        <v>4</v>
      </c>
    </row>
    <row r="216" spans="1:4" hidden="1" x14ac:dyDescent="0.25">
      <c r="A216" s="53">
        <v>773.82</v>
      </c>
      <c r="B216" s="54" t="s">
        <v>186</v>
      </c>
      <c r="C216" s="46">
        <v>42889</v>
      </c>
      <c r="D216">
        <f t="shared" si="3"/>
        <v>7</v>
      </c>
    </row>
    <row r="217" spans="1:4" hidden="1" x14ac:dyDescent="0.25">
      <c r="A217" s="53">
        <v>151.07</v>
      </c>
      <c r="B217" s="52" t="s">
        <v>3</v>
      </c>
      <c r="C217" s="46">
        <v>42388</v>
      </c>
      <c r="D217">
        <f t="shared" si="3"/>
        <v>3</v>
      </c>
    </row>
    <row r="218" spans="1:4" hidden="1" x14ac:dyDescent="0.25">
      <c r="A218" s="53">
        <v>43.22</v>
      </c>
      <c r="B218" s="52" t="s">
        <v>5</v>
      </c>
      <c r="C218" s="46">
        <v>43210</v>
      </c>
      <c r="D218">
        <f t="shared" si="3"/>
        <v>6</v>
      </c>
    </row>
    <row r="219" spans="1:4" hidden="1" x14ac:dyDescent="0.25">
      <c r="A219" s="53">
        <v>877.43</v>
      </c>
      <c r="B219" s="52" t="s">
        <v>5</v>
      </c>
      <c r="C219" s="46">
        <v>43073</v>
      </c>
      <c r="D219">
        <f t="shared" si="3"/>
        <v>2</v>
      </c>
    </row>
    <row r="220" spans="1:4" hidden="1" x14ac:dyDescent="0.25">
      <c r="A220" s="53">
        <v>974.12</v>
      </c>
      <c r="B220" s="52" t="s">
        <v>8</v>
      </c>
      <c r="C220" s="46">
        <v>42186</v>
      </c>
      <c r="D220">
        <f t="shared" si="3"/>
        <v>4</v>
      </c>
    </row>
    <row r="221" spans="1:4" hidden="1" x14ac:dyDescent="0.25">
      <c r="A221" s="53">
        <v>480.89</v>
      </c>
      <c r="B221" s="52" t="s">
        <v>8</v>
      </c>
      <c r="C221" s="46">
        <v>42551</v>
      </c>
      <c r="D221">
        <f t="shared" si="3"/>
        <v>5</v>
      </c>
    </row>
    <row r="222" spans="1:4" hidden="1" x14ac:dyDescent="0.25">
      <c r="A222" s="53">
        <v>372.61</v>
      </c>
      <c r="B222" s="52" t="s">
        <v>9</v>
      </c>
      <c r="C222" s="46">
        <v>43427</v>
      </c>
      <c r="D222">
        <f t="shared" si="3"/>
        <v>6</v>
      </c>
    </row>
    <row r="223" spans="1:4" hidden="1" x14ac:dyDescent="0.25">
      <c r="A223" s="53">
        <v>882.12</v>
      </c>
      <c r="B223" s="52" t="s">
        <v>6</v>
      </c>
      <c r="C223" s="46">
        <v>42008</v>
      </c>
      <c r="D223">
        <f t="shared" si="3"/>
        <v>1</v>
      </c>
    </row>
    <row r="224" spans="1:4" hidden="1" x14ac:dyDescent="0.25">
      <c r="A224" s="53">
        <v>238.28</v>
      </c>
      <c r="B224" s="52" t="s">
        <v>6</v>
      </c>
      <c r="C224" s="46">
        <v>42274</v>
      </c>
      <c r="D224">
        <f t="shared" si="3"/>
        <v>1</v>
      </c>
    </row>
    <row r="225" spans="1:4" hidden="1" x14ac:dyDescent="0.25">
      <c r="A225" s="53">
        <v>665.74</v>
      </c>
      <c r="B225" s="52" t="s">
        <v>3</v>
      </c>
      <c r="C225" s="46">
        <v>42520</v>
      </c>
      <c r="D225">
        <f t="shared" si="3"/>
        <v>2</v>
      </c>
    </row>
    <row r="226" spans="1:4" hidden="1" x14ac:dyDescent="0.25">
      <c r="A226" s="53">
        <v>266.89</v>
      </c>
      <c r="B226" s="52" t="s">
        <v>4</v>
      </c>
      <c r="C226" s="46">
        <v>43114</v>
      </c>
      <c r="D226">
        <f t="shared" si="3"/>
        <v>1</v>
      </c>
    </row>
    <row r="227" spans="1:4" x14ac:dyDescent="0.25">
      <c r="A227" s="53">
        <v>505.34</v>
      </c>
      <c r="B227" s="52" t="s">
        <v>8</v>
      </c>
      <c r="C227" s="46">
        <v>42693</v>
      </c>
      <c r="D227">
        <f t="shared" si="3"/>
        <v>7</v>
      </c>
    </row>
    <row r="228" spans="1:4" hidden="1" x14ac:dyDescent="0.25">
      <c r="A228" s="53">
        <v>813.21</v>
      </c>
      <c r="B228" s="52" t="s">
        <v>9</v>
      </c>
      <c r="C228" s="46">
        <v>42961</v>
      </c>
      <c r="D228">
        <f t="shared" si="3"/>
        <v>2</v>
      </c>
    </row>
    <row r="229" spans="1:4" hidden="1" x14ac:dyDescent="0.25">
      <c r="A229" s="53">
        <v>54.43</v>
      </c>
      <c r="B229" s="52" t="s">
        <v>9</v>
      </c>
      <c r="C229" s="46">
        <v>42324</v>
      </c>
      <c r="D229">
        <f t="shared" si="3"/>
        <v>2</v>
      </c>
    </row>
    <row r="230" spans="1:4" hidden="1" x14ac:dyDescent="0.25">
      <c r="A230" s="53">
        <v>794.68</v>
      </c>
      <c r="B230" s="54" t="s">
        <v>186</v>
      </c>
      <c r="C230" s="46">
        <v>42067</v>
      </c>
      <c r="D230">
        <f t="shared" si="3"/>
        <v>4</v>
      </c>
    </row>
    <row r="231" spans="1:4" hidden="1" x14ac:dyDescent="0.25">
      <c r="A231" s="53">
        <v>634.38</v>
      </c>
      <c r="B231" s="52" t="s">
        <v>5</v>
      </c>
      <c r="C231" s="46">
        <v>42145</v>
      </c>
      <c r="D231">
        <f t="shared" si="3"/>
        <v>5</v>
      </c>
    </row>
    <row r="232" spans="1:4" hidden="1" x14ac:dyDescent="0.25">
      <c r="A232" s="53">
        <v>161.74</v>
      </c>
      <c r="B232" s="52" t="s">
        <v>4</v>
      </c>
      <c r="C232" s="46">
        <v>42061</v>
      </c>
      <c r="D232">
        <f t="shared" si="3"/>
        <v>5</v>
      </c>
    </row>
    <row r="233" spans="1:4" hidden="1" x14ac:dyDescent="0.25">
      <c r="A233" s="53">
        <v>264.77999999999997</v>
      </c>
      <c r="B233" s="52" t="s">
        <v>8</v>
      </c>
      <c r="C233" s="46">
        <v>42673</v>
      </c>
      <c r="D233">
        <f t="shared" si="3"/>
        <v>1</v>
      </c>
    </row>
    <row r="234" spans="1:4" hidden="1" x14ac:dyDescent="0.25">
      <c r="A234" s="53">
        <v>953.91</v>
      </c>
      <c r="B234" s="52" t="s">
        <v>7</v>
      </c>
      <c r="C234" s="46">
        <v>43065</v>
      </c>
      <c r="D234">
        <f t="shared" si="3"/>
        <v>1</v>
      </c>
    </row>
    <row r="235" spans="1:4" hidden="1" x14ac:dyDescent="0.25">
      <c r="A235" s="53">
        <v>241.02</v>
      </c>
      <c r="B235" s="52" t="s">
        <v>2</v>
      </c>
      <c r="C235" s="46">
        <v>42230</v>
      </c>
      <c r="D235">
        <f t="shared" si="3"/>
        <v>6</v>
      </c>
    </row>
    <row r="236" spans="1:4" hidden="1" x14ac:dyDescent="0.25">
      <c r="A236" s="53">
        <v>992.43</v>
      </c>
      <c r="B236" s="52" t="s">
        <v>3</v>
      </c>
      <c r="C236" s="46">
        <v>42869</v>
      </c>
      <c r="D236">
        <f t="shared" si="3"/>
        <v>1</v>
      </c>
    </row>
    <row r="237" spans="1:4" hidden="1" x14ac:dyDescent="0.25">
      <c r="A237" s="53">
        <v>22.43</v>
      </c>
      <c r="B237" s="52" t="s">
        <v>5</v>
      </c>
      <c r="C237" s="46">
        <v>42626</v>
      </c>
      <c r="D237">
        <f t="shared" si="3"/>
        <v>3</v>
      </c>
    </row>
    <row r="238" spans="1:4" hidden="1" x14ac:dyDescent="0.25">
      <c r="A238" s="53">
        <v>682.38</v>
      </c>
      <c r="B238" s="52" t="s">
        <v>9</v>
      </c>
      <c r="C238" s="46">
        <v>43285</v>
      </c>
      <c r="D238">
        <f t="shared" si="3"/>
        <v>4</v>
      </c>
    </row>
    <row r="239" spans="1:4" hidden="1" x14ac:dyDescent="0.25">
      <c r="A239" s="53">
        <v>798.21</v>
      </c>
      <c r="B239" s="52" t="s">
        <v>10</v>
      </c>
      <c r="C239" s="46">
        <v>42113</v>
      </c>
      <c r="D239">
        <f t="shared" si="3"/>
        <v>1</v>
      </c>
    </row>
    <row r="240" spans="1:4" hidden="1" x14ac:dyDescent="0.25">
      <c r="A240" s="53">
        <v>738.7</v>
      </c>
      <c r="B240" s="52" t="s">
        <v>2</v>
      </c>
      <c r="C240" s="46">
        <v>43450</v>
      </c>
      <c r="D240">
        <f t="shared" si="3"/>
        <v>1</v>
      </c>
    </row>
    <row r="241" spans="1:4" hidden="1" x14ac:dyDescent="0.25">
      <c r="A241" s="53">
        <v>223.87</v>
      </c>
      <c r="B241" s="52" t="s">
        <v>4</v>
      </c>
      <c r="C241" s="46">
        <v>42963</v>
      </c>
      <c r="D241">
        <f t="shared" si="3"/>
        <v>4</v>
      </c>
    </row>
    <row r="242" spans="1:4" hidden="1" x14ac:dyDescent="0.25">
      <c r="A242" s="53">
        <v>248.38</v>
      </c>
      <c r="B242" s="52" t="s">
        <v>4</v>
      </c>
      <c r="C242" s="46">
        <v>42985</v>
      </c>
      <c r="D242">
        <f t="shared" si="3"/>
        <v>5</v>
      </c>
    </row>
    <row r="243" spans="1:4" hidden="1" x14ac:dyDescent="0.25">
      <c r="A243" s="53">
        <v>912.38</v>
      </c>
      <c r="B243" s="52" t="s">
        <v>9</v>
      </c>
      <c r="C243" s="46">
        <v>42481</v>
      </c>
      <c r="D243">
        <f t="shared" si="3"/>
        <v>5</v>
      </c>
    </row>
    <row r="244" spans="1:4" hidden="1" x14ac:dyDescent="0.25">
      <c r="A244" s="53">
        <v>843.46</v>
      </c>
      <c r="B244" s="52" t="s">
        <v>6</v>
      </c>
      <c r="C244" s="46">
        <v>42855</v>
      </c>
      <c r="D244">
        <f t="shared" si="3"/>
        <v>1</v>
      </c>
    </row>
    <row r="245" spans="1:4" hidden="1" x14ac:dyDescent="0.25">
      <c r="A245" s="53">
        <v>203.5</v>
      </c>
      <c r="B245" s="52" t="s">
        <v>6</v>
      </c>
      <c r="C245" s="46">
        <v>43285</v>
      </c>
      <c r="D245">
        <f t="shared" si="3"/>
        <v>4</v>
      </c>
    </row>
    <row r="246" spans="1:4" hidden="1" x14ac:dyDescent="0.25">
      <c r="A246" s="53">
        <v>22.74</v>
      </c>
      <c r="B246" s="52" t="s">
        <v>4</v>
      </c>
      <c r="C246" s="46">
        <v>42318</v>
      </c>
      <c r="D246">
        <f t="shared" si="3"/>
        <v>3</v>
      </c>
    </row>
    <row r="247" spans="1:4" hidden="1" x14ac:dyDescent="0.25">
      <c r="A247" s="53">
        <v>777.8</v>
      </c>
      <c r="B247" s="52" t="s">
        <v>8</v>
      </c>
      <c r="C247" s="46">
        <v>42702</v>
      </c>
      <c r="D247">
        <f t="shared" si="3"/>
        <v>2</v>
      </c>
    </row>
    <row r="248" spans="1:4" hidden="1" x14ac:dyDescent="0.25">
      <c r="A248" s="53">
        <v>489.14</v>
      </c>
      <c r="B248" s="52" t="s">
        <v>7</v>
      </c>
      <c r="C248" s="46">
        <v>42159</v>
      </c>
      <c r="D248">
        <f t="shared" si="3"/>
        <v>5</v>
      </c>
    </row>
    <row r="249" spans="1:4" hidden="1" x14ac:dyDescent="0.25">
      <c r="A249" s="53">
        <v>30.44</v>
      </c>
      <c r="B249" s="52" t="s">
        <v>9</v>
      </c>
      <c r="C249" s="46">
        <v>42415</v>
      </c>
      <c r="D249">
        <f t="shared" si="3"/>
        <v>2</v>
      </c>
    </row>
    <row r="250" spans="1:4" hidden="1" x14ac:dyDescent="0.25">
      <c r="A250" s="53">
        <v>292.32</v>
      </c>
      <c r="B250" s="52" t="s">
        <v>6</v>
      </c>
      <c r="C250" s="46">
        <v>42191</v>
      </c>
      <c r="D250">
        <f t="shared" si="3"/>
        <v>2</v>
      </c>
    </row>
    <row r="251" spans="1:4" hidden="1" x14ac:dyDescent="0.25">
      <c r="A251" s="53">
        <v>905.17</v>
      </c>
      <c r="B251" s="52" t="s">
        <v>7</v>
      </c>
      <c r="C251" s="46">
        <v>42447</v>
      </c>
      <c r="D251">
        <f t="shared" si="3"/>
        <v>6</v>
      </c>
    </row>
    <row r="252" spans="1:4" hidden="1" x14ac:dyDescent="0.25">
      <c r="A252" s="53">
        <v>385.92</v>
      </c>
      <c r="B252" s="52" t="s">
        <v>9</v>
      </c>
      <c r="C252" s="46">
        <v>42084</v>
      </c>
      <c r="D252">
        <f t="shared" si="3"/>
        <v>7</v>
      </c>
    </row>
    <row r="253" spans="1:4" hidden="1" x14ac:dyDescent="0.25">
      <c r="A253" s="53">
        <v>70.989999999999995</v>
      </c>
      <c r="B253" s="52" t="s">
        <v>10</v>
      </c>
      <c r="C253" s="46">
        <v>42042</v>
      </c>
      <c r="D253">
        <f t="shared" si="3"/>
        <v>7</v>
      </c>
    </row>
    <row r="254" spans="1:4" hidden="1" x14ac:dyDescent="0.25">
      <c r="A254" s="53">
        <v>825.87</v>
      </c>
      <c r="B254" s="52" t="s">
        <v>10</v>
      </c>
      <c r="C254" s="46">
        <v>43014</v>
      </c>
      <c r="D254">
        <f t="shared" si="3"/>
        <v>6</v>
      </c>
    </row>
    <row r="255" spans="1:4" hidden="1" x14ac:dyDescent="0.25">
      <c r="A255" s="53">
        <v>229.76</v>
      </c>
      <c r="B255" s="52" t="s">
        <v>3</v>
      </c>
      <c r="C255" s="46">
        <v>42975</v>
      </c>
      <c r="D255">
        <f t="shared" si="3"/>
        <v>2</v>
      </c>
    </row>
    <row r="256" spans="1:4" hidden="1" x14ac:dyDescent="0.25">
      <c r="A256" s="53">
        <v>778.93</v>
      </c>
      <c r="B256" s="52" t="s">
        <v>3</v>
      </c>
      <c r="C256" s="46">
        <v>43308</v>
      </c>
      <c r="D256">
        <f t="shared" si="3"/>
        <v>6</v>
      </c>
    </row>
    <row r="257" spans="1:4" hidden="1" x14ac:dyDescent="0.25">
      <c r="A257" s="53">
        <v>462.27</v>
      </c>
      <c r="B257" s="52" t="s">
        <v>8</v>
      </c>
      <c r="C257" s="46">
        <v>43332</v>
      </c>
      <c r="D257">
        <f t="shared" si="3"/>
        <v>2</v>
      </c>
    </row>
    <row r="258" spans="1:4" hidden="1" x14ac:dyDescent="0.25">
      <c r="A258" s="53">
        <v>282.39</v>
      </c>
      <c r="B258" s="52" t="s">
        <v>10</v>
      </c>
      <c r="C258" s="46">
        <v>42748</v>
      </c>
      <c r="D258">
        <f t="shared" si="3"/>
        <v>6</v>
      </c>
    </row>
    <row r="259" spans="1:4" hidden="1" x14ac:dyDescent="0.25">
      <c r="A259" s="53">
        <v>554.19000000000005</v>
      </c>
      <c r="B259" s="52" t="s">
        <v>2</v>
      </c>
      <c r="C259" s="46">
        <v>42843</v>
      </c>
      <c r="D259">
        <f t="shared" ref="D259:D322" si="4">WEEKDAY(C259)</f>
        <v>3</v>
      </c>
    </row>
    <row r="260" spans="1:4" hidden="1" x14ac:dyDescent="0.25">
      <c r="A260" s="53">
        <v>247.96</v>
      </c>
      <c r="B260" s="52" t="s">
        <v>3</v>
      </c>
      <c r="C260" s="46">
        <v>42451</v>
      </c>
      <c r="D260">
        <f t="shared" si="4"/>
        <v>3</v>
      </c>
    </row>
    <row r="261" spans="1:4" hidden="1" x14ac:dyDescent="0.25">
      <c r="A261" s="53">
        <v>326.70999999999998</v>
      </c>
      <c r="B261" s="52" t="s">
        <v>3</v>
      </c>
      <c r="C261" s="46">
        <v>42289</v>
      </c>
      <c r="D261">
        <f t="shared" si="4"/>
        <v>2</v>
      </c>
    </row>
    <row r="262" spans="1:4" hidden="1" x14ac:dyDescent="0.25">
      <c r="A262" s="53">
        <v>915.53</v>
      </c>
      <c r="B262" s="52" t="s">
        <v>4</v>
      </c>
      <c r="C262" s="46">
        <v>42130</v>
      </c>
      <c r="D262">
        <f t="shared" si="4"/>
        <v>4</v>
      </c>
    </row>
    <row r="263" spans="1:4" hidden="1" x14ac:dyDescent="0.25">
      <c r="A263" s="53">
        <v>823.53</v>
      </c>
      <c r="B263" s="52" t="s">
        <v>4</v>
      </c>
      <c r="C263" s="46">
        <v>42673</v>
      </c>
      <c r="D263">
        <f t="shared" si="4"/>
        <v>1</v>
      </c>
    </row>
    <row r="264" spans="1:4" hidden="1" x14ac:dyDescent="0.25">
      <c r="A264" s="53">
        <v>688.93</v>
      </c>
      <c r="B264" s="52" t="s">
        <v>7</v>
      </c>
      <c r="C264" s="46">
        <v>42542</v>
      </c>
      <c r="D264">
        <f t="shared" si="4"/>
        <v>3</v>
      </c>
    </row>
    <row r="265" spans="1:4" hidden="1" x14ac:dyDescent="0.25">
      <c r="A265" s="53">
        <v>911.82</v>
      </c>
      <c r="B265" s="52" t="s">
        <v>7</v>
      </c>
      <c r="C265" s="46">
        <v>43389</v>
      </c>
      <c r="D265">
        <f t="shared" si="4"/>
        <v>3</v>
      </c>
    </row>
    <row r="266" spans="1:4" hidden="1" x14ac:dyDescent="0.25">
      <c r="A266" s="53">
        <v>481.04</v>
      </c>
      <c r="B266" s="54" t="s">
        <v>186</v>
      </c>
      <c r="C266" s="46">
        <v>43393</v>
      </c>
      <c r="D266">
        <f t="shared" si="4"/>
        <v>7</v>
      </c>
    </row>
    <row r="267" spans="1:4" hidden="1" x14ac:dyDescent="0.25">
      <c r="A267" s="53">
        <v>712.81</v>
      </c>
      <c r="B267" s="52" t="s">
        <v>2</v>
      </c>
      <c r="C267" s="46">
        <v>42881</v>
      </c>
      <c r="D267">
        <f t="shared" si="4"/>
        <v>6</v>
      </c>
    </row>
    <row r="268" spans="1:4" hidden="1" x14ac:dyDescent="0.25">
      <c r="A268" s="53">
        <v>269.75</v>
      </c>
      <c r="B268" s="52" t="s">
        <v>2</v>
      </c>
      <c r="C268" s="46">
        <v>42290</v>
      </c>
      <c r="D268">
        <f t="shared" si="4"/>
        <v>3</v>
      </c>
    </row>
    <row r="269" spans="1:4" hidden="1" x14ac:dyDescent="0.25">
      <c r="A269" s="53">
        <v>821.35</v>
      </c>
      <c r="B269" s="52" t="s">
        <v>5</v>
      </c>
      <c r="C269" s="46">
        <v>42892</v>
      </c>
      <c r="D269">
        <f t="shared" si="4"/>
        <v>3</v>
      </c>
    </row>
    <row r="270" spans="1:4" hidden="1" x14ac:dyDescent="0.25">
      <c r="A270" s="53">
        <v>217.26</v>
      </c>
      <c r="B270" s="52" t="s">
        <v>5</v>
      </c>
      <c r="C270" s="46">
        <v>42503</v>
      </c>
      <c r="D270">
        <f t="shared" si="4"/>
        <v>6</v>
      </c>
    </row>
    <row r="271" spans="1:4" hidden="1" x14ac:dyDescent="0.25">
      <c r="A271" s="53">
        <v>498.64</v>
      </c>
      <c r="B271" s="52" t="s">
        <v>5</v>
      </c>
      <c r="C271" s="46">
        <v>42337</v>
      </c>
      <c r="D271">
        <f t="shared" si="4"/>
        <v>1</v>
      </c>
    </row>
    <row r="272" spans="1:4" hidden="1" x14ac:dyDescent="0.25">
      <c r="A272" s="53">
        <v>199.67</v>
      </c>
      <c r="B272" s="52" t="s">
        <v>8</v>
      </c>
      <c r="C272" s="46">
        <v>42359</v>
      </c>
      <c r="D272">
        <f t="shared" si="4"/>
        <v>2</v>
      </c>
    </row>
    <row r="273" spans="1:4" hidden="1" x14ac:dyDescent="0.25">
      <c r="A273" s="53">
        <v>800.96</v>
      </c>
      <c r="B273" s="52" t="s">
        <v>8</v>
      </c>
      <c r="C273" s="46">
        <v>42029</v>
      </c>
      <c r="D273">
        <f t="shared" si="4"/>
        <v>1</v>
      </c>
    </row>
    <row r="274" spans="1:4" hidden="1" x14ac:dyDescent="0.25">
      <c r="A274" s="53">
        <v>578.04999999999995</v>
      </c>
      <c r="B274" s="52" t="s">
        <v>8</v>
      </c>
      <c r="C274" s="46">
        <v>42620</v>
      </c>
      <c r="D274">
        <f t="shared" si="4"/>
        <v>4</v>
      </c>
    </row>
    <row r="275" spans="1:4" hidden="1" x14ac:dyDescent="0.25">
      <c r="A275" s="53">
        <v>853.51</v>
      </c>
      <c r="B275" s="52" t="s">
        <v>7</v>
      </c>
      <c r="C275" s="46">
        <v>43144</v>
      </c>
      <c r="D275">
        <f t="shared" si="4"/>
        <v>3</v>
      </c>
    </row>
    <row r="276" spans="1:4" hidden="1" x14ac:dyDescent="0.25">
      <c r="A276" s="53">
        <v>346.03</v>
      </c>
      <c r="B276" s="52" t="s">
        <v>8</v>
      </c>
      <c r="C276" s="46">
        <v>42759</v>
      </c>
      <c r="D276">
        <f t="shared" si="4"/>
        <v>3</v>
      </c>
    </row>
    <row r="277" spans="1:4" hidden="1" x14ac:dyDescent="0.25">
      <c r="A277" s="53">
        <v>808.19</v>
      </c>
      <c r="B277" s="52" t="s">
        <v>2</v>
      </c>
      <c r="C277" s="46">
        <v>42565</v>
      </c>
      <c r="D277">
        <f t="shared" si="4"/>
        <v>5</v>
      </c>
    </row>
    <row r="278" spans="1:4" hidden="1" x14ac:dyDescent="0.25">
      <c r="A278" s="53">
        <v>821.75</v>
      </c>
      <c r="B278" s="52" t="s">
        <v>2</v>
      </c>
      <c r="C278" s="46">
        <v>43239</v>
      </c>
      <c r="D278">
        <f t="shared" si="4"/>
        <v>7</v>
      </c>
    </row>
    <row r="279" spans="1:4" hidden="1" x14ac:dyDescent="0.25">
      <c r="A279" s="53">
        <v>94.13</v>
      </c>
      <c r="B279" s="52" t="s">
        <v>3</v>
      </c>
      <c r="C279" s="46">
        <v>42816</v>
      </c>
      <c r="D279">
        <f t="shared" si="4"/>
        <v>4</v>
      </c>
    </row>
    <row r="280" spans="1:4" hidden="1" x14ac:dyDescent="0.25">
      <c r="A280" s="53">
        <v>826.91</v>
      </c>
      <c r="B280" s="52" t="s">
        <v>4</v>
      </c>
      <c r="C280" s="46">
        <v>42476</v>
      </c>
      <c r="D280">
        <f t="shared" si="4"/>
        <v>7</v>
      </c>
    </row>
    <row r="281" spans="1:4" hidden="1" x14ac:dyDescent="0.25">
      <c r="A281" s="53">
        <v>287.08999999999997</v>
      </c>
      <c r="B281" s="52" t="s">
        <v>2</v>
      </c>
      <c r="C281" s="46">
        <v>42071</v>
      </c>
      <c r="D281">
        <f t="shared" si="4"/>
        <v>1</v>
      </c>
    </row>
    <row r="282" spans="1:4" hidden="1" x14ac:dyDescent="0.25">
      <c r="A282" s="53">
        <v>563.22</v>
      </c>
      <c r="B282" s="52" t="s">
        <v>3</v>
      </c>
      <c r="C282" s="46">
        <v>42461</v>
      </c>
      <c r="D282">
        <f t="shared" si="4"/>
        <v>6</v>
      </c>
    </row>
    <row r="283" spans="1:4" hidden="1" x14ac:dyDescent="0.25">
      <c r="A283" s="53">
        <v>512.05999999999995</v>
      </c>
      <c r="B283" s="52" t="s">
        <v>2</v>
      </c>
      <c r="C283" s="46">
        <v>43109</v>
      </c>
      <c r="D283">
        <f t="shared" si="4"/>
        <v>3</v>
      </c>
    </row>
    <row r="284" spans="1:4" hidden="1" x14ac:dyDescent="0.25">
      <c r="A284" s="53">
        <v>24.3</v>
      </c>
      <c r="B284" s="52" t="s">
        <v>5</v>
      </c>
      <c r="C284" s="46">
        <v>42663</v>
      </c>
      <c r="D284">
        <f t="shared" si="4"/>
        <v>5</v>
      </c>
    </row>
    <row r="285" spans="1:4" hidden="1" x14ac:dyDescent="0.25">
      <c r="A285" s="53">
        <v>898.16</v>
      </c>
      <c r="B285" s="52" t="s">
        <v>8</v>
      </c>
      <c r="C285" s="46">
        <v>42841</v>
      </c>
      <c r="D285">
        <f t="shared" si="4"/>
        <v>1</v>
      </c>
    </row>
    <row r="286" spans="1:4" hidden="1" x14ac:dyDescent="0.25">
      <c r="A286" s="53">
        <v>41.58</v>
      </c>
      <c r="B286" s="52" t="s">
        <v>8</v>
      </c>
      <c r="C286" s="46">
        <v>42606</v>
      </c>
      <c r="D286">
        <f t="shared" si="4"/>
        <v>4</v>
      </c>
    </row>
    <row r="287" spans="1:4" hidden="1" x14ac:dyDescent="0.25">
      <c r="A287" s="53">
        <v>154.65</v>
      </c>
      <c r="B287" s="52" t="s">
        <v>8</v>
      </c>
      <c r="C287" s="46">
        <v>42771</v>
      </c>
      <c r="D287">
        <f t="shared" si="4"/>
        <v>1</v>
      </c>
    </row>
    <row r="288" spans="1:4" hidden="1" x14ac:dyDescent="0.25">
      <c r="A288" s="53">
        <v>443.97</v>
      </c>
      <c r="B288" s="52" t="s">
        <v>7</v>
      </c>
      <c r="C288" s="46">
        <v>43103</v>
      </c>
      <c r="D288">
        <f t="shared" si="4"/>
        <v>4</v>
      </c>
    </row>
    <row r="289" spans="1:4" hidden="1" x14ac:dyDescent="0.25">
      <c r="A289" s="53">
        <v>661.2</v>
      </c>
      <c r="B289" s="52" t="s">
        <v>7</v>
      </c>
      <c r="C289" s="46">
        <v>42331</v>
      </c>
      <c r="D289">
        <f t="shared" si="4"/>
        <v>2</v>
      </c>
    </row>
    <row r="290" spans="1:4" hidden="1" x14ac:dyDescent="0.25">
      <c r="A290" s="53">
        <v>784.28</v>
      </c>
      <c r="B290" s="52" t="s">
        <v>10</v>
      </c>
      <c r="C290" s="46">
        <v>42547</v>
      </c>
      <c r="D290">
        <f t="shared" si="4"/>
        <v>1</v>
      </c>
    </row>
    <row r="291" spans="1:4" hidden="1" x14ac:dyDescent="0.25">
      <c r="A291" s="53">
        <v>180.77</v>
      </c>
      <c r="B291" s="52" t="s">
        <v>6</v>
      </c>
      <c r="C291" s="46">
        <v>42599</v>
      </c>
      <c r="D291">
        <f t="shared" si="4"/>
        <v>4</v>
      </c>
    </row>
    <row r="292" spans="1:4" hidden="1" x14ac:dyDescent="0.25">
      <c r="A292" s="53">
        <v>75.72</v>
      </c>
      <c r="B292" s="52" t="s">
        <v>5</v>
      </c>
      <c r="C292" s="46">
        <v>42818</v>
      </c>
      <c r="D292">
        <f t="shared" si="4"/>
        <v>6</v>
      </c>
    </row>
    <row r="293" spans="1:4" hidden="1" x14ac:dyDescent="0.25">
      <c r="A293" s="53">
        <v>552.86</v>
      </c>
      <c r="B293" s="52" t="s">
        <v>4</v>
      </c>
      <c r="C293" s="46">
        <v>42688</v>
      </c>
      <c r="D293">
        <f t="shared" si="4"/>
        <v>2</v>
      </c>
    </row>
    <row r="294" spans="1:4" hidden="1" x14ac:dyDescent="0.25">
      <c r="A294" s="53">
        <v>338.33</v>
      </c>
      <c r="B294" s="52" t="s">
        <v>8</v>
      </c>
      <c r="C294" s="46">
        <v>42792</v>
      </c>
      <c r="D294">
        <f t="shared" si="4"/>
        <v>1</v>
      </c>
    </row>
    <row r="295" spans="1:4" hidden="1" x14ac:dyDescent="0.25">
      <c r="A295" s="53">
        <v>867.95</v>
      </c>
      <c r="B295" s="52" t="s">
        <v>8</v>
      </c>
      <c r="C295" s="46">
        <v>43111</v>
      </c>
      <c r="D295">
        <f t="shared" si="4"/>
        <v>5</v>
      </c>
    </row>
    <row r="296" spans="1:4" hidden="1" x14ac:dyDescent="0.25">
      <c r="A296" s="53">
        <v>502.85</v>
      </c>
      <c r="B296" s="52" t="s">
        <v>7</v>
      </c>
      <c r="C296" s="46">
        <v>43367</v>
      </c>
      <c r="D296">
        <f t="shared" si="4"/>
        <v>2</v>
      </c>
    </row>
    <row r="297" spans="1:4" hidden="1" x14ac:dyDescent="0.25">
      <c r="A297" s="53">
        <v>849.42</v>
      </c>
      <c r="B297" s="52" t="s">
        <v>5</v>
      </c>
      <c r="C297" s="46">
        <v>43031</v>
      </c>
      <c r="D297">
        <f t="shared" si="4"/>
        <v>2</v>
      </c>
    </row>
    <row r="298" spans="1:4" hidden="1" x14ac:dyDescent="0.25">
      <c r="A298" s="53">
        <v>983.15</v>
      </c>
      <c r="B298" s="52" t="s">
        <v>8</v>
      </c>
      <c r="C298" s="46">
        <v>43324</v>
      </c>
      <c r="D298">
        <f t="shared" si="4"/>
        <v>1</v>
      </c>
    </row>
    <row r="299" spans="1:4" hidden="1" x14ac:dyDescent="0.25">
      <c r="A299" s="53">
        <v>194.72</v>
      </c>
      <c r="B299" s="52" t="s">
        <v>9</v>
      </c>
      <c r="C299" s="46">
        <v>42037</v>
      </c>
      <c r="D299">
        <f t="shared" si="4"/>
        <v>2</v>
      </c>
    </row>
    <row r="300" spans="1:4" hidden="1" x14ac:dyDescent="0.25">
      <c r="A300" s="53">
        <v>577.63</v>
      </c>
      <c r="B300" s="52" t="s">
        <v>2</v>
      </c>
      <c r="C300" s="46">
        <v>43215</v>
      </c>
      <c r="D300">
        <f t="shared" si="4"/>
        <v>4</v>
      </c>
    </row>
    <row r="301" spans="1:4" hidden="1" x14ac:dyDescent="0.25">
      <c r="A301" s="53">
        <v>530.15</v>
      </c>
      <c r="B301" s="52" t="s">
        <v>3</v>
      </c>
      <c r="C301" s="46">
        <v>42030</v>
      </c>
      <c r="D301">
        <f t="shared" si="4"/>
        <v>2</v>
      </c>
    </row>
    <row r="302" spans="1:4" hidden="1" x14ac:dyDescent="0.25">
      <c r="A302" s="53">
        <v>342.04</v>
      </c>
      <c r="B302" s="52" t="s">
        <v>4</v>
      </c>
      <c r="C302" s="46">
        <v>43224</v>
      </c>
      <c r="D302">
        <f t="shared" si="4"/>
        <v>6</v>
      </c>
    </row>
    <row r="303" spans="1:4" hidden="1" x14ac:dyDescent="0.25">
      <c r="A303" s="53">
        <v>737.03</v>
      </c>
      <c r="B303" s="52" t="s">
        <v>2</v>
      </c>
      <c r="C303" s="46">
        <v>42475</v>
      </c>
      <c r="D303">
        <f t="shared" si="4"/>
        <v>6</v>
      </c>
    </row>
    <row r="304" spans="1:4" hidden="1" x14ac:dyDescent="0.25">
      <c r="A304" s="53">
        <v>351.9</v>
      </c>
      <c r="B304" s="52" t="s">
        <v>2</v>
      </c>
      <c r="C304" s="46">
        <v>43046</v>
      </c>
      <c r="D304">
        <f t="shared" si="4"/>
        <v>3</v>
      </c>
    </row>
    <row r="305" spans="1:4" hidden="1" x14ac:dyDescent="0.25">
      <c r="A305" s="53">
        <v>872.41</v>
      </c>
      <c r="B305" s="52" t="s">
        <v>3</v>
      </c>
      <c r="C305" s="46">
        <v>42202</v>
      </c>
      <c r="D305">
        <f t="shared" si="4"/>
        <v>6</v>
      </c>
    </row>
    <row r="306" spans="1:4" hidden="1" x14ac:dyDescent="0.25">
      <c r="A306" s="53">
        <v>612.72</v>
      </c>
      <c r="B306" s="52" t="s">
        <v>5</v>
      </c>
      <c r="C306" s="46">
        <v>42416</v>
      </c>
      <c r="D306">
        <f t="shared" si="4"/>
        <v>3</v>
      </c>
    </row>
    <row r="307" spans="1:4" hidden="1" x14ac:dyDescent="0.25">
      <c r="A307" s="53">
        <v>141.41</v>
      </c>
      <c r="B307" s="52" t="s">
        <v>5</v>
      </c>
      <c r="C307" s="46">
        <v>43383</v>
      </c>
      <c r="D307">
        <f t="shared" si="4"/>
        <v>4</v>
      </c>
    </row>
    <row r="308" spans="1:4" hidden="1" x14ac:dyDescent="0.25">
      <c r="A308" s="53">
        <v>925.48</v>
      </c>
      <c r="B308" s="52" t="s">
        <v>6</v>
      </c>
      <c r="C308" s="46">
        <v>43092</v>
      </c>
      <c r="D308">
        <f t="shared" si="4"/>
        <v>7</v>
      </c>
    </row>
    <row r="309" spans="1:4" hidden="1" x14ac:dyDescent="0.25">
      <c r="A309" s="53">
        <v>188.24</v>
      </c>
      <c r="B309" s="52" t="s">
        <v>3</v>
      </c>
      <c r="C309" s="46">
        <v>42849</v>
      </c>
      <c r="D309">
        <f t="shared" si="4"/>
        <v>2</v>
      </c>
    </row>
    <row r="310" spans="1:4" hidden="1" x14ac:dyDescent="0.25">
      <c r="A310" s="53">
        <v>257.04000000000002</v>
      </c>
      <c r="B310" s="52" t="s">
        <v>3</v>
      </c>
      <c r="C310" s="46">
        <v>42924</v>
      </c>
      <c r="D310">
        <f t="shared" si="4"/>
        <v>7</v>
      </c>
    </row>
    <row r="311" spans="1:4" hidden="1" x14ac:dyDescent="0.25">
      <c r="A311" s="53">
        <v>338.84</v>
      </c>
      <c r="B311" s="52" t="s">
        <v>3</v>
      </c>
      <c r="C311" s="46">
        <v>42903</v>
      </c>
      <c r="D311">
        <f t="shared" si="4"/>
        <v>7</v>
      </c>
    </row>
    <row r="312" spans="1:4" hidden="1" x14ac:dyDescent="0.25">
      <c r="A312" s="53">
        <v>128.85</v>
      </c>
      <c r="B312" s="52" t="s">
        <v>4</v>
      </c>
      <c r="C312" s="46">
        <v>43276</v>
      </c>
      <c r="D312">
        <f t="shared" si="4"/>
        <v>2</v>
      </c>
    </row>
    <row r="313" spans="1:4" hidden="1" x14ac:dyDescent="0.25">
      <c r="A313" s="53">
        <v>445.19</v>
      </c>
      <c r="B313" s="54" t="s">
        <v>186</v>
      </c>
      <c r="C313" s="46">
        <v>42989</v>
      </c>
      <c r="D313">
        <f t="shared" si="4"/>
        <v>2</v>
      </c>
    </row>
    <row r="314" spans="1:4" hidden="1" x14ac:dyDescent="0.25">
      <c r="A314" s="53">
        <v>853.67</v>
      </c>
      <c r="B314" s="52" t="s">
        <v>10</v>
      </c>
      <c r="C314" s="46">
        <v>43353</v>
      </c>
      <c r="D314">
        <f t="shared" si="4"/>
        <v>2</v>
      </c>
    </row>
    <row r="315" spans="1:4" hidden="1" x14ac:dyDescent="0.25">
      <c r="A315" s="53">
        <v>114.89</v>
      </c>
      <c r="B315" s="52" t="s">
        <v>4</v>
      </c>
      <c r="C315" s="46">
        <v>42611</v>
      </c>
      <c r="D315">
        <f t="shared" si="4"/>
        <v>2</v>
      </c>
    </row>
    <row r="316" spans="1:4" hidden="1" x14ac:dyDescent="0.25">
      <c r="A316" s="53">
        <v>543.70000000000005</v>
      </c>
      <c r="B316" s="52" t="s">
        <v>4</v>
      </c>
      <c r="C316" s="46">
        <v>43091</v>
      </c>
      <c r="D316">
        <f t="shared" si="4"/>
        <v>6</v>
      </c>
    </row>
    <row r="317" spans="1:4" hidden="1" x14ac:dyDescent="0.25">
      <c r="A317" s="53">
        <v>828.48</v>
      </c>
      <c r="B317" s="52" t="s">
        <v>8</v>
      </c>
      <c r="C317" s="46">
        <v>43334</v>
      </c>
      <c r="D317">
        <f t="shared" si="4"/>
        <v>4</v>
      </c>
    </row>
    <row r="318" spans="1:4" hidden="1" x14ac:dyDescent="0.25">
      <c r="A318" s="53">
        <v>982.23</v>
      </c>
      <c r="B318" s="52" t="s">
        <v>7</v>
      </c>
      <c r="C318" s="46">
        <v>42220</v>
      </c>
      <c r="D318">
        <f t="shared" si="4"/>
        <v>3</v>
      </c>
    </row>
    <row r="319" spans="1:4" hidden="1" x14ac:dyDescent="0.25">
      <c r="A319" s="53">
        <v>986.58</v>
      </c>
      <c r="B319" s="52" t="s">
        <v>10</v>
      </c>
      <c r="C319" s="46">
        <v>42068</v>
      </c>
      <c r="D319">
        <f t="shared" si="4"/>
        <v>5</v>
      </c>
    </row>
    <row r="320" spans="1:4" hidden="1" x14ac:dyDescent="0.25">
      <c r="A320" s="53">
        <v>219.51</v>
      </c>
      <c r="B320" s="52" t="s">
        <v>10</v>
      </c>
      <c r="C320" s="46">
        <v>43034</v>
      </c>
      <c r="D320">
        <f t="shared" si="4"/>
        <v>5</v>
      </c>
    </row>
    <row r="321" spans="1:4" hidden="1" x14ac:dyDescent="0.25">
      <c r="A321" s="53">
        <v>51.26</v>
      </c>
      <c r="B321" s="52" t="s">
        <v>2</v>
      </c>
      <c r="C321" s="46">
        <v>42396</v>
      </c>
      <c r="D321">
        <f t="shared" si="4"/>
        <v>4</v>
      </c>
    </row>
    <row r="322" spans="1:4" hidden="1" x14ac:dyDescent="0.25">
      <c r="A322" s="53">
        <v>960.38</v>
      </c>
      <c r="B322" s="52" t="s">
        <v>5</v>
      </c>
      <c r="C322" s="46">
        <v>42713</v>
      </c>
      <c r="D322">
        <f t="shared" si="4"/>
        <v>6</v>
      </c>
    </row>
    <row r="323" spans="1:4" hidden="1" x14ac:dyDescent="0.25">
      <c r="A323" s="53">
        <v>899.78</v>
      </c>
      <c r="B323" s="52" t="s">
        <v>5</v>
      </c>
      <c r="C323" s="46">
        <v>42690</v>
      </c>
      <c r="D323">
        <f t="shared" ref="D323:D386" si="5">WEEKDAY(C323)</f>
        <v>4</v>
      </c>
    </row>
    <row r="324" spans="1:4" hidden="1" x14ac:dyDescent="0.25">
      <c r="A324" s="53">
        <v>926.72</v>
      </c>
      <c r="B324" s="52" t="s">
        <v>8</v>
      </c>
      <c r="C324" s="46">
        <v>42097</v>
      </c>
      <c r="D324">
        <f t="shared" si="5"/>
        <v>6</v>
      </c>
    </row>
    <row r="325" spans="1:4" hidden="1" x14ac:dyDescent="0.25">
      <c r="A325" s="53">
        <v>176.13</v>
      </c>
      <c r="B325" s="54" t="s">
        <v>186</v>
      </c>
      <c r="C325" s="46">
        <v>42597</v>
      </c>
      <c r="D325">
        <f t="shared" si="5"/>
        <v>2</v>
      </c>
    </row>
    <row r="326" spans="1:4" hidden="1" x14ac:dyDescent="0.25">
      <c r="A326" s="53">
        <v>993.02</v>
      </c>
      <c r="B326" s="52" t="s">
        <v>2</v>
      </c>
      <c r="C326" s="46">
        <v>42044</v>
      </c>
      <c r="D326">
        <f t="shared" si="5"/>
        <v>2</v>
      </c>
    </row>
    <row r="327" spans="1:4" hidden="1" x14ac:dyDescent="0.25">
      <c r="A327" s="53">
        <v>564.59</v>
      </c>
      <c r="B327" s="52" t="s">
        <v>8</v>
      </c>
      <c r="C327" s="46">
        <v>42610</v>
      </c>
      <c r="D327">
        <f t="shared" si="5"/>
        <v>1</v>
      </c>
    </row>
    <row r="328" spans="1:4" hidden="1" x14ac:dyDescent="0.25">
      <c r="A328" s="53">
        <v>455.15</v>
      </c>
      <c r="B328" s="52" t="s">
        <v>9</v>
      </c>
      <c r="C328" s="46">
        <v>42885</v>
      </c>
      <c r="D328">
        <f t="shared" si="5"/>
        <v>3</v>
      </c>
    </row>
    <row r="329" spans="1:4" hidden="1" x14ac:dyDescent="0.25">
      <c r="A329" s="53">
        <v>530.73</v>
      </c>
      <c r="B329" s="52" t="s">
        <v>10</v>
      </c>
      <c r="C329" s="46">
        <v>42431</v>
      </c>
      <c r="D329">
        <f t="shared" si="5"/>
        <v>4</v>
      </c>
    </row>
    <row r="330" spans="1:4" hidden="1" x14ac:dyDescent="0.25">
      <c r="A330" s="53">
        <v>836.94</v>
      </c>
      <c r="B330" s="52" t="s">
        <v>6</v>
      </c>
      <c r="C330" s="46">
        <v>42660</v>
      </c>
      <c r="D330">
        <f t="shared" si="5"/>
        <v>2</v>
      </c>
    </row>
    <row r="331" spans="1:4" hidden="1" x14ac:dyDescent="0.25">
      <c r="A331" s="53">
        <v>396.64</v>
      </c>
      <c r="B331" s="52" t="s">
        <v>5</v>
      </c>
      <c r="C331" s="46">
        <v>42487</v>
      </c>
      <c r="D331">
        <f t="shared" si="5"/>
        <v>4</v>
      </c>
    </row>
    <row r="332" spans="1:4" hidden="1" x14ac:dyDescent="0.25">
      <c r="A332" s="53">
        <v>852</v>
      </c>
      <c r="B332" s="52" t="s">
        <v>8</v>
      </c>
      <c r="C332" s="46">
        <v>42297</v>
      </c>
      <c r="D332">
        <f t="shared" si="5"/>
        <v>3</v>
      </c>
    </row>
    <row r="333" spans="1:4" hidden="1" x14ac:dyDescent="0.25">
      <c r="A333" s="53">
        <v>668.82</v>
      </c>
      <c r="B333" s="54" t="s">
        <v>186</v>
      </c>
      <c r="C333" s="46">
        <v>42625</v>
      </c>
      <c r="D333">
        <f t="shared" si="5"/>
        <v>2</v>
      </c>
    </row>
    <row r="334" spans="1:4" hidden="1" x14ac:dyDescent="0.25">
      <c r="A334" s="53">
        <v>352.92</v>
      </c>
      <c r="B334" s="52" t="s">
        <v>6</v>
      </c>
      <c r="C334" s="46">
        <v>42541</v>
      </c>
      <c r="D334">
        <f t="shared" si="5"/>
        <v>2</v>
      </c>
    </row>
    <row r="335" spans="1:4" hidden="1" x14ac:dyDescent="0.25">
      <c r="A335" s="53">
        <v>868.58</v>
      </c>
      <c r="B335" s="52" t="s">
        <v>6</v>
      </c>
      <c r="C335" s="46">
        <v>43064</v>
      </c>
      <c r="D335">
        <f t="shared" si="5"/>
        <v>7</v>
      </c>
    </row>
    <row r="336" spans="1:4" hidden="1" x14ac:dyDescent="0.25">
      <c r="A336" s="53">
        <v>460.3</v>
      </c>
      <c r="B336" s="52" t="s">
        <v>5</v>
      </c>
      <c r="C336" s="46">
        <v>43378</v>
      </c>
      <c r="D336">
        <f t="shared" si="5"/>
        <v>6</v>
      </c>
    </row>
    <row r="337" spans="1:4" hidden="1" x14ac:dyDescent="0.25">
      <c r="A337" s="53">
        <v>362.62</v>
      </c>
      <c r="B337" s="52" t="s">
        <v>4</v>
      </c>
      <c r="C337" s="46">
        <v>42976</v>
      </c>
      <c r="D337">
        <f t="shared" si="5"/>
        <v>3</v>
      </c>
    </row>
    <row r="338" spans="1:4" hidden="1" x14ac:dyDescent="0.25">
      <c r="A338" s="53">
        <v>375.17</v>
      </c>
      <c r="B338" s="52" t="s">
        <v>8</v>
      </c>
      <c r="C338" s="46">
        <v>42984</v>
      </c>
      <c r="D338">
        <f t="shared" si="5"/>
        <v>4</v>
      </c>
    </row>
    <row r="339" spans="1:4" hidden="1" x14ac:dyDescent="0.25">
      <c r="A339" s="53">
        <v>737.71</v>
      </c>
      <c r="B339" s="52" t="s">
        <v>2</v>
      </c>
      <c r="C339" s="46">
        <v>42909</v>
      </c>
      <c r="D339">
        <f t="shared" si="5"/>
        <v>6</v>
      </c>
    </row>
    <row r="340" spans="1:4" hidden="1" x14ac:dyDescent="0.25">
      <c r="A340" s="53">
        <v>619.80999999999995</v>
      </c>
      <c r="B340" s="52" t="s">
        <v>5</v>
      </c>
      <c r="C340" s="46">
        <v>43192</v>
      </c>
      <c r="D340">
        <f t="shared" si="5"/>
        <v>2</v>
      </c>
    </row>
    <row r="341" spans="1:4" hidden="1" x14ac:dyDescent="0.25">
      <c r="A341" s="53">
        <v>528.08000000000004</v>
      </c>
      <c r="B341" s="52" t="s">
        <v>5</v>
      </c>
      <c r="C341" s="46">
        <v>42643</v>
      </c>
      <c r="D341">
        <f t="shared" si="5"/>
        <v>6</v>
      </c>
    </row>
    <row r="342" spans="1:4" hidden="1" x14ac:dyDescent="0.25">
      <c r="A342" s="53">
        <v>80.14</v>
      </c>
      <c r="B342" s="54" t="s">
        <v>186</v>
      </c>
      <c r="C342" s="46">
        <v>42892</v>
      </c>
      <c r="D342">
        <f t="shared" si="5"/>
        <v>3</v>
      </c>
    </row>
    <row r="343" spans="1:4" hidden="1" x14ac:dyDescent="0.25">
      <c r="A343" s="53">
        <v>15.19</v>
      </c>
      <c r="B343" s="52" t="s">
        <v>6</v>
      </c>
      <c r="C343" s="46">
        <v>42543</v>
      </c>
      <c r="D343">
        <f t="shared" si="5"/>
        <v>4</v>
      </c>
    </row>
    <row r="344" spans="1:4" hidden="1" x14ac:dyDescent="0.25">
      <c r="A344" s="53">
        <v>46.51</v>
      </c>
      <c r="B344" s="52" t="s">
        <v>6</v>
      </c>
      <c r="C344" s="46">
        <v>42284</v>
      </c>
      <c r="D344">
        <f t="shared" si="5"/>
        <v>4</v>
      </c>
    </row>
    <row r="345" spans="1:4" x14ac:dyDescent="0.25">
      <c r="A345" s="53">
        <v>956.29</v>
      </c>
      <c r="B345" s="52" t="s">
        <v>8</v>
      </c>
      <c r="C345" s="46">
        <v>42182</v>
      </c>
      <c r="D345">
        <f t="shared" si="5"/>
        <v>7</v>
      </c>
    </row>
    <row r="346" spans="1:4" hidden="1" x14ac:dyDescent="0.25">
      <c r="A346" s="53">
        <v>665.26</v>
      </c>
      <c r="B346" s="52" t="s">
        <v>7</v>
      </c>
      <c r="C346" s="46">
        <v>42969</v>
      </c>
      <c r="D346">
        <f t="shared" si="5"/>
        <v>3</v>
      </c>
    </row>
    <row r="347" spans="1:4" hidden="1" x14ac:dyDescent="0.25">
      <c r="A347" s="53">
        <v>286.66000000000003</v>
      </c>
      <c r="B347" s="52" t="s">
        <v>7</v>
      </c>
      <c r="C347" s="46">
        <v>43135</v>
      </c>
      <c r="D347">
        <f t="shared" si="5"/>
        <v>1</v>
      </c>
    </row>
    <row r="348" spans="1:4" hidden="1" x14ac:dyDescent="0.25">
      <c r="A348" s="53">
        <v>837.25</v>
      </c>
      <c r="B348" s="52" t="s">
        <v>9</v>
      </c>
      <c r="C348" s="46">
        <v>43249</v>
      </c>
      <c r="D348">
        <f t="shared" si="5"/>
        <v>3</v>
      </c>
    </row>
    <row r="349" spans="1:4" hidden="1" x14ac:dyDescent="0.25">
      <c r="A349" s="53">
        <v>312.41000000000003</v>
      </c>
      <c r="B349" s="52" t="s">
        <v>9</v>
      </c>
      <c r="C349" s="46">
        <v>43004</v>
      </c>
      <c r="D349">
        <f t="shared" si="5"/>
        <v>3</v>
      </c>
    </row>
    <row r="350" spans="1:4" hidden="1" x14ac:dyDescent="0.25">
      <c r="A350" s="53">
        <v>111.3</v>
      </c>
      <c r="B350" s="52" t="s">
        <v>6</v>
      </c>
      <c r="C350" s="46">
        <v>43266</v>
      </c>
      <c r="D350">
        <f t="shared" si="5"/>
        <v>6</v>
      </c>
    </row>
    <row r="351" spans="1:4" hidden="1" x14ac:dyDescent="0.25">
      <c r="A351" s="53">
        <v>55.26</v>
      </c>
      <c r="B351" s="52" t="s">
        <v>3</v>
      </c>
      <c r="C351" s="46">
        <v>43204</v>
      </c>
      <c r="D351">
        <f t="shared" si="5"/>
        <v>7</v>
      </c>
    </row>
    <row r="352" spans="1:4" hidden="1" x14ac:dyDescent="0.25">
      <c r="A352" s="53">
        <v>51.58</v>
      </c>
      <c r="B352" s="52" t="s">
        <v>3</v>
      </c>
      <c r="C352" s="46">
        <v>43128</v>
      </c>
      <c r="D352">
        <f t="shared" si="5"/>
        <v>1</v>
      </c>
    </row>
    <row r="353" spans="1:4" hidden="1" x14ac:dyDescent="0.25">
      <c r="A353" s="53">
        <v>354.83</v>
      </c>
      <c r="B353" s="52" t="s">
        <v>5</v>
      </c>
      <c r="C353" s="46">
        <v>43246</v>
      </c>
      <c r="D353">
        <f t="shared" si="5"/>
        <v>7</v>
      </c>
    </row>
    <row r="354" spans="1:4" hidden="1" x14ac:dyDescent="0.25">
      <c r="A354" s="53">
        <v>543.69000000000005</v>
      </c>
      <c r="B354" s="52" t="s">
        <v>9</v>
      </c>
      <c r="C354" s="46">
        <v>42779</v>
      </c>
      <c r="D354">
        <f t="shared" si="5"/>
        <v>2</v>
      </c>
    </row>
    <row r="355" spans="1:4" hidden="1" x14ac:dyDescent="0.25">
      <c r="A355" s="53">
        <v>507.93</v>
      </c>
      <c r="B355" s="52" t="s">
        <v>3</v>
      </c>
      <c r="C355" s="46">
        <v>43307</v>
      </c>
      <c r="D355">
        <f t="shared" si="5"/>
        <v>5</v>
      </c>
    </row>
    <row r="356" spans="1:4" hidden="1" x14ac:dyDescent="0.25">
      <c r="A356" s="53">
        <v>231.4</v>
      </c>
      <c r="B356" s="52" t="s">
        <v>10</v>
      </c>
      <c r="C356" s="46">
        <v>42163</v>
      </c>
      <c r="D356">
        <f t="shared" si="5"/>
        <v>2</v>
      </c>
    </row>
    <row r="357" spans="1:4" hidden="1" x14ac:dyDescent="0.25">
      <c r="A357" s="53">
        <v>619.70000000000005</v>
      </c>
      <c r="B357" s="52" t="s">
        <v>3</v>
      </c>
      <c r="C357" s="46">
        <v>42528</v>
      </c>
      <c r="D357">
        <f t="shared" si="5"/>
        <v>3</v>
      </c>
    </row>
    <row r="358" spans="1:4" hidden="1" x14ac:dyDescent="0.25">
      <c r="A358" s="53">
        <v>627.37</v>
      </c>
      <c r="B358" s="52" t="s">
        <v>4</v>
      </c>
      <c r="C358" s="46">
        <v>42583</v>
      </c>
      <c r="D358">
        <f t="shared" si="5"/>
        <v>2</v>
      </c>
    </row>
    <row r="359" spans="1:4" hidden="1" x14ac:dyDescent="0.25">
      <c r="A359" s="53">
        <v>585.66999999999996</v>
      </c>
      <c r="B359" s="52" t="s">
        <v>9</v>
      </c>
      <c r="C359" s="46">
        <v>43276</v>
      </c>
      <c r="D359">
        <f t="shared" si="5"/>
        <v>2</v>
      </c>
    </row>
    <row r="360" spans="1:4" hidden="1" x14ac:dyDescent="0.25">
      <c r="A360" s="53">
        <v>182.02</v>
      </c>
      <c r="B360" s="52" t="s">
        <v>10</v>
      </c>
      <c r="C360" s="46">
        <v>42177</v>
      </c>
      <c r="D360">
        <f t="shared" si="5"/>
        <v>2</v>
      </c>
    </row>
    <row r="361" spans="1:4" hidden="1" x14ac:dyDescent="0.25">
      <c r="A361" s="53">
        <v>98.54</v>
      </c>
      <c r="B361" s="52" t="s">
        <v>2</v>
      </c>
      <c r="C361" s="46">
        <v>42881</v>
      </c>
      <c r="D361">
        <f t="shared" si="5"/>
        <v>6</v>
      </c>
    </row>
    <row r="362" spans="1:4" hidden="1" x14ac:dyDescent="0.25">
      <c r="A362" s="53">
        <v>159.47</v>
      </c>
      <c r="B362" s="52" t="s">
        <v>8</v>
      </c>
      <c r="C362" s="46">
        <v>42752</v>
      </c>
      <c r="D362">
        <f t="shared" si="5"/>
        <v>3</v>
      </c>
    </row>
    <row r="363" spans="1:4" hidden="1" x14ac:dyDescent="0.25">
      <c r="A363" s="53">
        <v>868.82</v>
      </c>
      <c r="B363" s="52" t="s">
        <v>8</v>
      </c>
      <c r="C363" s="46">
        <v>43046</v>
      </c>
      <c r="D363">
        <f t="shared" si="5"/>
        <v>3</v>
      </c>
    </row>
    <row r="364" spans="1:4" hidden="1" x14ac:dyDescent="0.25">
      <c r="A364" s="53">
        <v>908.96</v>
      </c>
      <c r="B364" s="52" t="s">
        <v>7</v>
      </c>
      <c r="C364" s="46">
        <v>42107</v>
      </c>
      <c r="D364">
        <f t="shared" si="5"/>
        <v>2</v>
      </c>
    </row>
    <row r="365" spans="1:4" hidden="1" x14ac:dyDescent="0.25">
      <c r="A365" s="53">
        <v>350.05</v>
      </c>
      <c r="B365" s="54" t="s">
        <v>186</v>
      </c>
      <c r="C365" s="46">
        <v>42039</v>
      </c>
      <c r="D365">
        <f t="shared" si="5"/>
        <v>4</v>
      </c>
    </row>
    <row r="366" spans="1:4" hidden="1" x14ac:dyDescent="0.25">
      <c r="A366" s="53">
        <v>175.69</v>
      </c>
      <c r="B366" s="52" t="s">
        <v>4</v>
      </c>
      <c r="C366" s="46">
        <v>43455</v>
      </c>
      <c r="D366">
        <f t="shared" si="5"/>
        <v>6</v>
      </c>
    </row>
    <row r="367" spans="1:4" hidden="1" x14ac:dyDescent="0.25">
      <c r="A367" s="53">
        <v>731.42</v>
      </c>
      <c r="B367" s="54" t="s">
        <v>186</v>
      </c>
      <c r="C367" s="46">
        <v>42255</v>
      </c>
      <c r="D367">
        <f t="shared" si="5"/>
        <v>3</v>
      </c>
    </row>
    <row r="368" spans="1:4" hidden="1" x14ac:dyDescent="0.25">
      <c r="A368" s="53">
        <v>707.87</v>
      </c>
      <c r="B368" s="52" t="s">
        <v>10</v>
      </c>
      <c r="C368" s="46">
        <v>42135</v>
      </c>
      <c r="D368">
        <f t="shared" si="5"/>
        <v>2</v>
      </c>
    </row>
    <row r="369" spans="1:4" hidden="1" x14ac:dyDescent="0.25">
      <c r="A369" s="53">
        <v>925.44</v>
      </c>
      <c r="B369" s="52" t="s">
        <v>6</v>
      </c>
      <c r="C369" s="46">
        <v>42405</v>
      </c>
      <c r="D369">
        <f t="shared" si="5"/>
        <v>6</v>
      </c>
    </row>
    <row r="370" spans="1:4" hidden="1" x14ac:dyDescent="0.25">
      <c r="A370" s="53">
        <v>720.02</v>
      </c>
      <c r="B370" s="52" t="s">
        <v>2</v>
      </c>
      <c r="C370" s="46">
        <v>42744</v>
      </c>
      <c r="D370">
        <f t="shared" si="5"/>
        <v>2</v>
      </c>
    </row>
    <row r="371" spans="1:4" hidden="1" x14ac:dyDescent="0.25">
      <c r="A371" s="53">
        <v>628.45000000000005</v>
      </c>
      <c r="B371" s="52" t="s">
        <v>10</v>
      </c>
      <c r="C371" s="46">
        <v>42941</v>
      </c>
      <c r="D371">
        <f t="shared" si="5"/>
        <v>3</v>
      </c>
    </row>
    <row r="372" spans="1:4" hidden="1" x14ac:dyDescent="0.25">
      <c r="A372" s="53">
        <v>438.54</v>
      </c>
      <c r="B372" s="52" t="s">
        <v>3</v>
      </c>
      <c r="C372" s="46">
        <v>42968</v>
      </c>
      <c r="D372">
        <f t="shared" si="5"/>
        <v>2</v>
      </c>
    </row>
    <row r="373" spans="1:4" hidden="1" x14ac:dyDescent="0.25">
      <c r="A373" s="53">
        <v>150.65</v>
      </c>
      <c r="B373" s="52" t="s">
        <v>5</v>
      </c>
      <c r="C373" s="46">
        <v>43321</v>
      </c>
      <c r="D373">
        <f t="shared" si="5"/>
        <v>5</v>
      </c>
    </row>
    <row r="374" spans="1:4" hidden="1" x14ac:dyDescent="0.25">
      <c r="A374" s="53">
        <v>546.78</v>
      </c>
      <c r="B374" s="52" t="s">
        <v>7</v>
      </c>
      <c r="C374" s="46">
        <v>42886</v>
      </c>
      <c r="D374">
        <f t="shared" si="5"/>
        <v>4</v>
      </c>
    </row>
    <row r="375" spans="1:4" hidden="1" x14ac:dyDescent="0.25">
      <c r="A375" s="53">
        <v>266.38</v>
      </c>
      <c r="B375" s="52" t="s">
        <v>2</v>
      </c>
      <c r="C375" s="46">
        <v>42221</v>
      </c>
      <c r="D375">
        <f t="shared" si="5"/>
        <v>4</v>
      </c>
    </row>
    <row r="376" spans="1:4" hidden="1" x14ac:dyDescent="0.25">
      <c r="A376" s="53">
        <v>32.1</v>
      </c>
      <c r="B376" s="52" t="s">
        <v>5</v>
      </c>
      <c r="C376" s="46">
        <v>43418</v>
      </c>
      <c r="D376">
        <f t="shared" si="5"/>
        <v>4</v>
      </c>
    </row>
    <row r="377" spans="1:4" hidden="1" x14ac:dyDescent="0.25">
      <c r="A377" s="53">
        <v>414.1</v>
      </c>
      <c r="B377" s="52" t="s">
        <v>5</v>
      </c>
      <c r="C377" s="46">
        <v>43358</v>
      </c>
      <c r="D377">
        <f t="shared" si="5"/>
        <v>7</v>
      </c>
    </row>
    <row r="378" spans="1:4" hidden="1" x14ac:dyDescent="0.25">
      <c r="A378" s="53">
        <v>729.24</v>
      </c>
      <c r="B378" s="52" t="s">
        <v>7</v>
      </c>
      <c r="C378" s="46">
        <v>43157</v>
      </c>
      <c r="D378">
        <f t="shared" si="5"/>
        <v>2</v>
      </c>
    </row>
    <row r="379" spans="1:4" hidden="1" x14ac:dyDescent="0.25">
      <c r="A379" s="53">
        <v>707.81</v>
      </c>
      <c r="B379" s="54" t="s">
        <v>186</v>
      </c>
      <c r="C379" s="46">
        <v>42957</v>
      </c>
      <c r="D379">
        <f t="shared" si="5"/>
        <v>5</v>
      </c>
    </row>
    <row r="380" spans="1:4" hidden="1" x14ac:dyDescent="0.25">
      <c r="A380" s="53">
        <v>853.93</v>
      </c>
      <c r="B380" s="52" t="s">
        <v>5</v>
      </c>
      <c r="C380" s="46">
        <v>42329</v>
      </c>
      <c r="D380">
        <f t="shared" si="5"/>
        <v>7</v>
      </c>
    </row>
    <row r="381" spans="1:4" hidden="1" x14ac:dyDescent="0.25">
      <c r="A381" s="53">
        <v>615.65</v>
      </c>
      <c r="B381" s="52" t="s">
        <v>4</v>
      </c>
      <c r="C381" s="46">
        <v>42049</v>
      </c>
      <c r="D381">
        <f t="shared" si="5"/>
        <v>7</v>
      </c>
    </row>
    <row r="382" spans="1:4" hidden="1" x14ac:dyDescent="0.25">
      <c r="A382" s="53">
        <v>377.06</v>
      </c>
      <c r="B382" s="52" t="s">
        <v>6</v>
      </c>
      <c r="C382" s="46">
        <v>43465</v>
      </c>
      <c r="D382">
        <f t="shared" si="5"/>
        <v>2</v>
      </c>
    </row>
    <row r="383" spans="1:4" hidden="1" x14ac:dyDescent="0.25">
      <c r="A383" s="53">
        <v>63.45</v>
      </c>
      <c r="B383" s="52" t="s">
        <v>2</v>
      </c>
      <c r="C383" s="46">
        <v>42359</v>
      </c>
      <c r="D383">
        <f t="shared" si="5"/>
        <v>2</v>
      </c>
    </row>
    <row r="384" spans="1:4" hidden="1" x14ac:dyDescent="0.25">
      <c r="A384" s="53">
        <v>244.7</v>
      </c>
      <c r="B384" s="52" t="s">
        <v>2</v>
      </c>
      <c r="C384" s="46">
        <v>42875</v>
      </c>
      <c r="D384">
        <f t="shared" si="5"/>
        <v>7</v>
      </c>
    </row>
    <row r="385" spans="1:4" hidden="1" x14ac:dyDescent="0.25">
      <c r="A385" s="53">
        <v>28.89</v>
      </c>
      <c r="B385" s="52" t="s">
        <v>9</v>
      </c>
      <c r="C385" s="46">
        <v>42120</v>
      </c>
      <c r="D385">
        <f t="shared" si="5"/>
        <v>1</v>
      </c>
    </row>
    <row r="386" spans="1:4" hidden="1" x14ac:dyDescent="0.25">
      <c r="A386" s="53">
        <v>32.78</v>
      </c>
      <c r="B386" s="52" t="s">
        <v>2</v>
      </c>
      <c r="C386" s="46">
        <v>43237</v>
      </c>
      <c r="D386">
        <f t="shared" si="5"/>
        <v>5</v>
      </c>
    </row>
    <row r="387" spans="1:4" hidden="1" x14ac:dyDescent="0.25">
      <c r="A387" s="53">
        <v>763.09</v>
      </c>
      <c r="B387" s="52" t="s">
        <v>3</v>
      </c>
      <c r="C387" s="46">
        <v>43219</v>
      </c>
      <c r="D387">
        <f t="shared" ref="D387:D401" si="6">WEEKDAY(C387)</f>
        <v>1</v>
      </c>
    </row>
    <row r="388" spans="1:4" hidden="1" x14ac:dyDescent="0.25">
      <c r="A388" s="53">
        <v>372.99</v>
      </c>
      <c r="B388" s="52" t="s">
        <v>3</v>
      </c>
      <c r="C388" s="46">
        <v>43075</v>
      </c>
      <c r="D388">
        <f t="shared" si="6"/>
        <v>4</v>
      </c>
    </row>
    <row r="389" spans="1:4" hidden="1" x14ac:dyDescent="0.25">
      <c r="A389" s="53">
        <v>164.08</v>
      </c>
      <c r="B389" s="52" t="s">
        <v>5</v>
      </c>
      <c r="C389" s="46">
        <v>42154</v>
      </c>
      <c r="D389">
        <f t="shared" si="6"/>
        <v>7</v>
      </c>
    </row>
    <row r="390" spans="1:4" hidden="1" x14ac:dyDescent="0.25">
      <c r="A390" s="53">
        <v>176.29</v>
      </c>
      <c r="B390" s="52" t="s">
        <v>4</v>
      </c>
      <c r="C390" s="46">
        <v>42179</v>
      </c>
      <c r="D390">
        <f t="shared" si="6"/>
        <v>4</v>
      </c>
    </row>
    <row r="391" spans="1:4" hidden="1" x14ac:dyDescent="0.25">
      <c r="A391" s="53">
        <v>109.37</v>
      </c>
      <c r="B391" s="52" t="s">
        <v>8</v>
      </c>
      <c r="C391" s="46">
        <v>43317</v>
      </c>
      <c r="D391">
        <f t="shared" si="6"/>
        <v>1</v>
      </c>
    </row>
    <row r="392" spans="1:4" hidden="1" x14ac:dyDescent="0.25">
      <c r="A392" s="53">
        <v>533.35</v>
      </c>
      <c r="B392" s="52" t="s">
        <v>8</v>
      </c>
      <c r="C392" s="46">
        <v>43238</v>
      </c>
      <c r="D392">
        <f t="shared" si="6"/>
        <v>6</v>
      </c>
    </row>
    <row r="393" spans="1:4" hidden="1" x14ac:dyDescent="0.25">
      <c r="A393" s="53">
        <v>645.09</v>
      </c>
      <c r="B393" s="52" t="s">
        <v>7</v>
      </c>
      <c r="C393" s="46">
        <v>42473</v>
      </c>
      <c r="D393">
        <f t="shared" si="6"/>
        <v>4</v>
      </c>
    </row>
    <row r="394" spans="1:4" hidden="1" x14ac:dyDescent="0.25">
      <c r="A394" s="53">
        <v>581.21</v>
      </c>
      <c r="B394" s="52" t="s">
        <v>7</v>
      </c>
      <c r="C394" s="46">
        <v>43432</v>
      </c>
      <c r="D394">
        <f t="shared" si="6"/>
        <v>4</v>
      </c>
    </row>
    <row r="395" spans="1:4" hidden="1" x14ac:dyDescent="0.25">
      <c r="A395" s="53">
        <v>428.11</v>
      </c>
      <c r="B395" s="54" t="s">
        <v>186</v>
      </c>
      <c r="C395" s="46">
        <v>42833</v>
      </c>
      <c r="D395">
        <f t="shared" si="6"/>
        <v>7</v>
      </c>
    </row>
    <row r="396" spans="1:4" hidden="1" x14ac:dyDescent="0.25">
      <c r="A396" s="53">
        <v>817.73</v>
      </c>
      <c r="B396" s="52" t="s">
        <v>2</v>
      </c>
      <c r="C396" s="46">
        <v>42651</v>
      </c>
      <c r="D396">
        <f t="shared" si="6"/>
        <v>7</v>
      </c>
    </row>
    <row r="397" spans="1:4" hidden="1" x14ac:dyDescent="0.25">
      <c r="A397" s="53">
        <v>864.5</v>
      </c>
      <c r="B397" s="52" t="s">
        <v>8</v>
      </c>
      <c r="C397" s="46">
        <v>42960</v>
      </c>
      <c r="D397">
        <f t="shared" si="6"/>
        <v>1</v>
      </c>
    </row>
    <row r="398" spans="1:4" hidden="1" x14ac:dyDescent="0.25">
      <c r="A398" s="53">
        <v>677.86</v>
      </c>
      <c r="B398" s="52" t="s">
        <v>9</v>
      </c>
      <c r="C398" s="46">
        <v>42100</v>
      </c>
      <c r="D398">
        <f t="shared" si="6"/>
        <v>2</v>
      </c>
    </row>
    <row r="399" spans="1:4" hidden="1" x14ac:dyDescent="0.25">
      <c r="A399" s="53">
        <v>770.87</v>
      </c>
      <c r="B399" s="52" t="s">
        <v>9</v>
      </c>
      <c r="C399" s="46">
        <v>42706</v>
      </c>
      <c r="D399">
        <f t="shared" si="6"/>
        <v>6</v>
      </c>
    </row>
    <row r="400" spans="1:4" hidden="1" x14ac:dyDescent="0.25">
      <c r="A400" s="53">
        <v>258.33999999999997</v>
      </c>
      <c r="B400" s="54" t="s">
        <v>186</v>
      </c>
      <c r="C400" s="46">
        <v>43099</v>
      </c>
      <c r="D400">
        <f t="shared" si="6"/>
        <v>7</v>
      </c>
    </row>
    <row r="401" spans="1:4" hidden="1" x14ac:dyDescent="0.25">
      <c r="A401" s="53">
        <v>554.07000000000005</v>
      </c>
      <c r="B401" s="52" t="s">
        <v>6</v>
      </c>
      <c r="C401" s="46">
        <v>42181</v>
      </c>
      <c r="D401">
        <f t="shared" si="6"/>
        <v>6</v>
      </c>
    </row>
    <row r="402" spans="1:4" x14ac:dyDescent="0.25">
      <c r="A402" s="1">
        <f>SUBTOTAL(109,Table1[Sale])</f>
        <v>5847.7800000000007</v>
      </c>
      <c r="D402">
        <f>SUBTOTAL(102,Table1[DOW])</f>
        <v>9</v>
      </c>
    </row>
  </sheetData>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opLeftCell="A4" workbookViewId="0">
      <selection activeCell="T24" sqref="T24"/>
    </sheetView>
  </sheetViews>
  <sheetFormatPr defaultColWidth="9.140625" defaultRowHeight="16.5" x14ac:dyDescent="0.3"/>
  <cols>
    <col min="1" max="1" width="9.140625" style="2"/>
    <col min="2" max="2" width="11" style="2" bestFit="1" customWidth="1"/>
    <col min="3" max="7" width="9.140625" style="2"/>
    <col min="8" max="8" width="11.5703125" style="2" customWidth="1"/>
    <col min="9" max="9" width="11.85546875" style="2" bestFit="1" customWidth="1"/>
    <col min="10" max="16384" width="9.140625" style="2"/>
  </cols>
  <sheetData>
    <row r="1" spans="1:12" ht="16.5" customHeight="1" x14ac:dyDescent="0.3">
      <c r="A1" s="64" t="s">
        <v>58</v>
      </c>
      <c r="B1" s="65"/>
      <c r="C1" s="65"/>
      <c r="D1" s="65"/>
      <c r="E1" s="65"/>
      <c r="F1" s="65"/>
      <c r="G1" s="65"/>
      <c r="H1" s="65"/>
      <c r="I1" s="65"/>
      <c r="J1" s="65"/>
      <c r="K1" s="65"/>
      <c r="L1" s="65"/>
    </row>
    <row r="2" spans="1:12" ht="16.5" customHeight="1" x14ac:dyDescent="0.3">
      <c r="A2" s="65"/>
      <c r="B2" s="65"/>
      <c r="C2" s="65"/>
      <c r="D2" s="65"/>
      <c r="E2" s="65"/>
      <c r="F2" s="65"/>
      <c r="G2" s="65"/>
      <c r="H2" s="65"/>
      <c r="I2" s="65"/>
      <c r="J2" s="65"/>
      <c r="K2" s="65"/>
      <c r="L2" s="65"/>
    </row>
    <row r="3" spans="1:12" ht="16.5" customHeight="1" x14ac:dyDescent="0.3">
      <c r="A3" s="65"/>
      <c r="B3" s="65"/>
      <c r="C3" s="65"/>
      <c r="D3" s="65"/>
      <c r="E3" s="65"/>
      <c r="F3" s="65"/>
      <c r="G3" s="65"/>
      <c r="H3" s="65"/>
      <c r="I3" s="65"/>
      <c r="J3" s="65"/>
      <c r="K3" s="65"/>
      <c r="L3" s="65"/>
    </row>
    <row r="4" spans="1:12" ht="16.5" customHeight="1" x14ac:dyDescent="0.3">
      <c r="A4" s="34"/>
      <c r="B4" s="34"/>
      <c r="C4" s="34"/>
      <c r="D4" s="34"/>
      <c r="E4" s="34"/>
      <c r="F4" s="34"/>
      <c r="G4" s="34"/>
      <c r="H4" s="34"/>
      <c r="I4" s="34"/>
      <c r="J4" s="34"/>
      <c r="K4" s="34"/>
      <c r="L4" s="34"/>
    </row>
    <row r="7" spans="1:12" x14ac:dyDescent="0.3">
      <c r="B7" s="2">
        <v>5</v>
      </c>
      <c r="D7" s="2">
        <v>5</v>
      </c>
      <c r="F7" s="2">
        <v>5</v>
      </c>
    </row>
    <row r="8" spans="1:12" x14ac:dyDescent="0.3">
      <c r="B8" s="2">
        <v>4</v>
      </c>
      <c r="D8" s="2">
        <v>4</v>
      </c>
      <c r="F8" s="2">
        <v>4</v>
      </c>
    </row>
    <row r="9" spans="1:12" x14ac:dyDescent="0.3">
      <c r="B9" s="2">
        <v>3</v>
      </c>
      <c r="D9" s="2">
        <v>3</v>
      </c>
      <c r="F9" s="2">
        <v>3</v>
      </c>
    </row>
    <row r="10" spans="1:12" x14ac:dyDescent="0.3">
      <c r="B10" s="2">
        <v>7</v>
      </c>
      <c r="D10" s="2">
        <v>7</v>
      </c>
      <c r="F10" s="2">
        <v>7</v>
      </c>
    </row>
    <row r="11" spans="1:12" x14ac:dyDescent="0.3">
      <c r="B11" s="2">
        <v>4</v>
      </c>
      <c r="D11" s="2">
        <v>4</v>
      </c>
      <c r="F11" s="2">
        <v>4</v>
      </c>
    </row>
    <row r="12" spans="1:12" x14ac:dyDescent="0.3">
      <c r="B12" s="2">
        <v>99</v>
      </c>
      <c r="D12" s="2">
        <v>99</v>
      </c>
      <c r="F12" s="2">
        <v>99</v>
      </c>
    </row>
    <row r="13" spans="1:12" x14ac:dyDescent="0.3">
      <c r="B13" s="23">
        <v>34</v>
      </c>
      <c r="D13" s="23">
        <v>34</v>
      </c>
      <c r="F13" s="23">
        <v>34</v>
      </c>
    </row>
    <row r="14" spans="1:12" x14ac:dyDescent="0.3">
      <c r="A14" s="2" t="s">
        <v>57</v>
      </c>
      <c r="C14" s="2" t="s">
        <v>56</v>
      </c>
      <c r="E14" s="2" t="s">
        <v>55</v>
      </c>
    </row>
    <row r="16" spans="1:12" x14ac:dyDescent="0.3">
      <c r="A16" s="2" t="s">
        <v>54</v>
      </c>
      <c r="C16" s="2" t="s">
        <v>53</v>
      </c>
      <c r="E16" s="2" t="s">
        <v>52</v>
      </c>
    </row>
  </sheetData>
  <mergeCells count="1">
    <mergeCell ref="A1:L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opLeftCell="A19" workbookViewId="0">
      <selection activeCell="F7" sqref="F7"/>
    </sheetView>
  </sheetViews>
  <sheetFormatPr defaultColWidth="9.140625" defaultRowHeight="16.5" x14ac:dyDescent="0.3"/>
  <cols>
    <col min="1" max="3" width="9.140625" style="2"/>
    <col min="4" max="4" width="16.28515625" style="2" customWidth="1"/>
    <col min="5" max="5" width="10.28515625" style="2" customWidth="1"/>
    <col min="6" max="6" width="13.7109375" style="2" customWidth="1"/>
    <col min="7" max="7" width="13.28515625" style="2" customWidth="1"/>
    <col min="8" max="16384" width="9.140625" style="2"/>
  </cols>
  <sheetData>
    <row r="1" spans="1:14" x14ac:dyDescent="0.3">
      <c r="A1" s="64" t="s">
        <v>85</v>
      </c>
      <c r="B1" s="66"/>
      <c r="C1" s="66"/>
      <c r="D1" s="66"/>
      <c r="E1" s="66"/>
      <c r="F1" s="66"/>
      <c r="G1" s="66"/>
      <c r="H1" s="66"/>
      <c r="I1" s="66"/>
      <c r="J1" s="66"/>
      <c r="K1" s="66"/>
      <c r="L1" s="66"/>
      <c r="M1" s="66"/>
      <c r="N1" s="66"/>
    </row>
    <row r="2" spans="1:14" x14ac:dyDescent="0.3">
      <c r="A2" s="66"/>
      <c r="B2" s="66"/>
      <c r="C2" s="66"/>
      <c r="D2" s="66"/>
      <c r="E2" s="66"/>
      <c r="F2" s="66"/>
      <c r="G2" s="66"/>
      <c r="H2" s="66"/>
      <c r="I2" s="66"/>
      <c r="J2" s="66"/>
      <c r="K2" s="66"/>
      <c r="L2" s="66"/>
      <c r="M2" s="66"/>
      <c r="N2" s="66"/>
    </row>
    <row r="3" spans="1:14" x14ac:dyDescent="0.3">
      <c r="A3" s="66"/>
      <c r="B3" s="66"/>
      <c r="C3" s="66"/>
      <c r="D3" s="66"/>
      <c r="E3" s="66"/>
      <c r="F3" s="66"/>
      <c r="G3" s="66"/>
      <c r="H3" s="66"/>
      <c r="I3" s="66"/>
      <c r="J3" s="66"/>
      <c r="K3" s="66"/>
      <c r="L3" s="66"/>
      <c r="M3" s="66"/>
      <c r="N3" s="66"/>
    </row>
    <row r="4" spans="1:14" x14ac:dyDescent="0.3">
      <c r="A4" s="17" t="s">
        <v>23</v>
      </c>
      <c r="B4" s="17" t="s">
        <v>22</v>
      </c>
      <c r="C4" s="17" t="s">
        <v>21</v>
      </c>
      <c r="D4" s="17" t="s">
        <v>20</v>
      </c>
      <c r="E4" s="79" t="s">
        <v>19</v>
      </c>
      <c r="F4" s="17" t="s">
        <v>11</v>
      </c>
      <c r="G4" s="17" t="s">
        <v>18</v>
      </c>
    </row>
    <row r="5" spans="1:14" x14ac:dyDescent="0.3">
      <c r="A5" s="16">
        <v>1</v>
      </c>
      <c r="B5" s="16">
        <v>5</v>
      </c>
      <c r="C5" s="16">
        <v>100</v>
      </c>
      <c r="D5" s="16">
        <f>A5+B5+C5</f>
        <v>106</v>
      </c>
      <c r="E5" s="80">
        <f>A5+B5+$C$5</f>
        <v>106</v>
      </c>
      <c r="F5" s="3">
        <v>42736</v>
      </c>
      <c r="G5" s="2" t="s">
        <v>17</v>
      </c>
    </row>
    <row r="6" spans="1:14" x14ac:dyDescent="0.3">
      <c r="A6" s="16">
        <v>2</v>
      </c>
      <c r="B6" s="16">
        <v>10</v>
      </c>
      <c r="C6" s="16">
        <v>90</v>
      </c>
      <c r="D6" s="16"/>
      <c r="E6" s="80"/>
      <c r="F6" s="3" t="s">
        <v>13</v>
      </c>
      <c r="G6" s="2" t="s">
        <v>13</v>
      </c>
    </row>
    <row r="7" spans="1:14" x14ac:dyDescent="0.3">
      <c r="A7" s="16">
        <v>3</v>
      </c>
      <c r="B7" s="16">
        <v>15</v>
      </c>
      <c r="C7" s="16">
        <v>80</v>
      </c>
      <c r="D7" s="16"/>
      <c r="E7" s="80"/>
      <c r="F7" s="3" t="s">
        <v>13</v>
      </c>
      <c r="G7" s="2" t="s">
        <v>13</v>
      </c>
    </row>
    <row r="8" spans="1:14" x14ac:dyDescent="0.3">
      <c r="A8" s="16"/>
      <c r="B8" s="16"/>
      <c r="C8" s="16"/>
      <c r="D8" s="16"/>
      <c r="E8" s="80"/>
      <c r="F8" s="3" t="s">
        <v>13</v>
      </c>
      <c r="G8" s="2" t="s">
        <v>13</v>
      </c>
    </row>
    <row r="9" spans="1:14" x14ac:dyDescent="0.3">
      <c r="A9" s="16"/>
      <c r="B9" s="16"/>
      <c r="C9" s="16"/>
      <c r="D9" s="16"/>
      <c r="E9" s="80"/>
      <c r="F9" s="3" t="s">
        <v>13</v>
      </c>
      <c r="G9" s="2" t="s">
        <v>13</v>
      </c>
    </row>
    <row r="10" spans="1:14" x14ac:dyDescent="0.3">
      <c r="A10" s="16"/>
      <c r="B10" s="16"/>
      <c r="C10" s="16"/>
      <c r="D10" s="16"/>
      <c r="E10" s="80"/>
      <c r="F10" s="3" t="s">
        <v>13</v>
      </c>
      <c r="G10" s="2" t="s">
        <v>13</v>
      </c>
    </row>
    <row r="11" spans="1:14" x14ac:dyDescent="0.3">
      <c r="A11" s="16"/>
      <c r="B11" s="16"/>
      <c r="C11" s="16"/>
      <c r="D11" s="16"/>
      <c r="E11" s="80"/>
      <c r="F11" s="3" t="s">
        <v>13</v>
      </c>
      <c r="G11" s="2" t="s">
        <v>13</v>
      </c>
    </row>
    <row r="12" spans="1:14" x14ac:dyDescent="0.3">
      <c r="A12" s="16"/>
      <c r="B12" s="16"/>
      <c r="C12" s="16"/>
      <c r="D12" s="16"/>
      <c r="E12" s="80"/>
      <c r="F12" s="3" t="s">
        <v>13</v>
      </c>
      <c r="G12" s="2" t="s">
        <v>13</v>
      </c>
    </row>
    <row r="13" spans="1:14" x14ac:dyDescent="0.3">
      <c r="A13" s="16"/>
      <c r="B13" s="16"/>
      <c r="C13" s="16"/>
      <c r="D13" s="16"/>
      <c r="E13" s="80"/>
    </row>
    <row r="14" spans="1:14" x14ac:dyDescent="0.3">
      <c r="A14" s="16"/>
      <c r="B14" s="16"/>
      <c r="C14" s="16"/>
      <c r="D14" s="16"/>
      <c r="E14" s="80"/>
    </row>
    <row r="15" spans="1:14" x14ac:dyDescent="0.3">
      <c r="A15" s="16"/>
      <c r="B15" s="16"/>
      <c r="C15" s="16"/>
      <c r="D15" s="16"/>
      <c r="E15" s="80"/>
    </row>
    <row r="16" spans="1:14" x14ac:dyDescent="0.3">
      <c r="A16" s="16"/>
      <c r="B16" s="16"/>
      <c r="C16" s="16"/>
      <c r="D16" s="16"/>
      <c r="E16" s="80"/>
    </row>
    <row r="17" spans="1:5" x14ac:dyDescent="0.3">
      <c r="A17" s="16"/>
      <c r="B17" s="16"/>
      <c r="C17" s="16"/>
      <c r="D17" s="16"/>
      <c r="E17" s="80"/>
    </row>
    <row r="18" spans="1:5" x14ac:dyDescent="0.3">
      <c r="A18" s="16"/>
      <c r="B18" s="16"/>
      <c r="C18" s="16"/>
      <c r="D18" s="16"/>
      <c r="E18" s="80"/>
    </row>
    <row r="19" spans="1:5" x14ac:dyDescent="0.3">
      <c r="A19" s="16"/>
      <c r="B19" s="16"/>
      <c r="C19" s="16"/>
      <c r="D19" s="16"/>
      <c r="E19" s="80"/>
    </row>
    <row r="20" spans="1:5" x14ac:dyDescent="0.3">
      <c r="A20" s="16"/>
      <c r="B20" s="16"/>
      <c r="C20" s="16"/>
      <c r="D20" s="16"/>
      <c r="E20" s="80"/>
    </row>
    <row r="21" spans="1:5" x14ac:dyDescent="0.3">
      <c r="A21" s="16"/>
      <c r="B21" s="16"/>
      <c r="C21" s="16"/>
      <c r="D21" s="16"/>
      <c r="E21" s="16"/>
    </row>
  </sheetData>
  <mergeCells count="1">
    <mergeCell ref="A1:N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opLeftCell="A4" workbookViewId="0">
      <selection activeCell="D17" sqref="D17"/>
    </sheetView>
  </sheetViews>
  <sheetFormatPr defaultColWidth="9.140625" defaultRowHeight="16.5" x14ac:dyDescent="0.3"/>
  <cols>
    <col min="1" max="1" width="14.140625" style="35" customWidth="1"/>
    <col min="2" max="16384" width="9.140625" style="35"/>
  </cols>
  <sheetData>
    <row r="1" spans="1:13" x14ac:dyDescent="0.3">
      <c r="A1" s="67" t="s">
        <v>83</v>
      </c>
      <c r="B1" s="68"/>
      <c r="C1" s="68"/>
      <c r="D1" s="68"/>
      <c r="E1" s="68"/>
      <c r="F1" s="68"/>
      <c r="H1" s="71"/>
      <c r="I1" s="71"/>
      <c r="J1" s="71"/>
    </row>
    <row r="2" spans="1:13" x14ac:dyDescent="0.3">
      <c r="A2" s="39" t="s">
        <v>82</v>
      </c>
      <c r="B2" s="69" t="s">
        <v>81</v>
      </c>
      <c r="C2" s="68"/>
      <c r="D2" s="68"/>
      <c r="E2" s="68"/>
      <c r="F2" s="68"/>
    </row>
    <row r="3" spans="1:13" x14ac:dyDescent="0.3">
      <c r="A3" s="39" t="s">
        <v>80</v>
      </c>
      <c r="B3" s="69" t="s">
        <v>79</v>
      </c>
      <c r="C3" s="68"/>
      <c r="D3" s="68"/>
      <c r="E3" s="68"/>
      <c r="F3" s="68"/>
    </row>
    <row r="4" spans="1:13" x14ac:dyDescent="0.3">
      <c r="A4" s="39" t="s">
        <v>78</v>
      </c>
      <c r="B4" s="70" t="s">
        <v>77</v>
      </c>
      <c r="C4" s="68"/>
      <c r="D4" s="68"/>
      <c r="E4" s="68"/>
      <c r="F4" s="68"/>
    </row>
    <row r="5" spans="1:13" ht="17.25" thickBot="1" x14ac:dyDescent="0.35">
      <c r="A5" s="38" t="s">
        <v>76</v>
      </c>
      <c r="B5" s="38" t="s">
        <v>75</v>
      </c>
      <c r="C5" s="38" t="s">
        <v>74</v>
      </c>
      <c r="D5" s="38" t="s">
        <v>73</v>
      </c>
      <c r="E5" s="38" t="s">
        <v>72</v>
      </c>
      <c r="F5" s="38" t="s">
        <v>71</v>
      </c>
      <c r="G5" s="38" t="s">
        <v>70</v>
      </c>
      <c r="H5" s="38" t="s">
        <v>69</v>
      </c>
      <c r="I5" s="38" t="s">
        <v>68</v>
      </c>
      <c r="J5" s="38" t="s">
        <v>67</v>
      </c>
      <c r="K5" s="38" t="s">
        <v>66</v>
      </c>
      <c r="L5" s="38" t="s">
        <v>65</v>
      </c>
      <c r="M5" s="38" t="s">
        <v>64</v>
      </c>
    </row>
    <row r="6" spans="1:13" ht="17.25" thickTop="1" x14ac:dyDescent="0.3">
      <c r="A6" s="37">
        <v>2005</v>
      </c>
      <c r="B6" s="36">
        <v>1.8660000000000001</v>
      </c>
      <c r="C6" s="36">
        <v>1.96</v>
      </c>
      <c r="D6" s="36">
        <v>2.1070000000000002</v>
      </c>
      <c r="E6" s="36">
        <v>2.3250000000000002</v>
      </c>
      <c r="F6" s="36">
        <v>2.2570000000000001</v>
      </c>
      <c r="G6" s="36">
        <v>2.218</v>
      </c>
      <c r="H6" s="36">
        <v>2.3570000000000002</v>
      </c>
      <c r="I6" s="36">
        <v>2.548</v>
      </c>
      <c r="J6" s="36">
        <v>2.9689999999999999</v>
      </c>
      <c r="K6" s="36">
        <v>2.83</v>
      </c>
      <c r="L6" s="36">
        <v>2.387</v>
      </c>
      <c r="M6" s="36">
        <v>2.23</v>
      </c>
    </row>
    <row r="7" spans="1:13" x14ac:dyDescent="0.3">
      <c r="A7" s="37">
        <v>2006</v>
      </c>
      <c r="B7" s="36">
        <v>2.359</v>
      </c>
      <c r="C7" s="36">
        <v>2.3540000000000001</v>
      </c>
      <c r="D7" s="36">
        <v>2.444</v>
      </c>
      <c r="E7" s="36">
        <v>2.8010000000000002</v>
      </c>
      <c r="F7" s="36">
        <v>2.9929999999999999</v>
      </c>
      <c r="G7" s="36">
        <v>2.9630000000000001</v>
      </c>
      <c r="H7" s="36">
        <v>3.0459999999999998</v>
      </c>
      <c r="I7" s="36">
        <v>3.0329999999999999</v>
      </c>
      <c r="J7" s="36">
        <v>2.637</v>
      </c>
      <c r="K7" s="36">
        <v>2.319</v>
      </c>
      <c r="L7" s="36">
        <v>2.2869999999999999</v>
      </c>
      <c r="M7" s="36">
        <v>2.38</v>
      </c>
    </row>
    <row r="8" spans="1:13" x14ac:dyDescent="0.3">
      <c r="A8" s="37">
        <v>2007</v>
      </c>
      <c r="B8" s="36">
        <v>2.3210000000000002</v>
      </c>
      <c r="C8" s="36">
        <v>2.3330000000000002</v>
      </c>
      <c r="D8" s="36">
        <v>2.6389999999999998</v>
      </c>
      <c r="E8" s="36">
        <v>2.9089999999999998</v>
      </c>
      <c r="F8" s="36">
        <v>3.1760000000000002</v>
      </c>
      <c r="G8" s="36">
        <v>3.1</v>
      </c>
      <c r="H8" s="36">
        <v>3.0129999999999999</v>
      </c>
      <c r="I8" s="36">
        <v>2.8330000000000002</v>
      </c>
      <c r="J8" s="36">
        <v>2.839</v>
      </c>
      <c r="K8" s="36">
        <v>2.843</v>
      </c>
      <c r="L8" s="36">
        <v>3.1179999999999999</v>
      </c>
      <c r="M8" s="36">
        <v>3.069</v>
      </c>
    </row>
    <row r="9" spans="1:13" x14ac:dyDescent="0.3">
      <c r="A9" s="37">
        <v>2008</v>
      </c>
      <c r="B9" s="36">
        <v>3.0960000000000001</v>
      </c>
      <c r="C9" s="36">
        <v>3.0830000000000002</v>
      </c>
      <c r="D9" s="36">
        <v>3.3069999999999999</v>
      </c>
      <c r="E9" s="36">
        <v>3.4910000000000001</v>
      </c>
      <c r="F9" s="36">
        <v>3.8130000000000002</v>
      </c>
      <c r="G9" s="36">
        <v>4.1150000000000002</v>
      </c>
      <c r="H9" s="36">
        <v>4.1420000000000003</v>
      </c>
      <c r="I9" s="36">
        <v>3.8380000000000001</v>
      </c>
      <c r="J9" s="36">
        <v>3.7490000000000001</v>
      </c>
      <c r="K9" s="36">
        <v>3.2250000000000001</v>
      </c>
      <c r="L9" s="36">
        <v>2.2080000000000002</v>
      </c>
      <c r="M9" s="36">
        <v>1.742</v>
      </c>
    </row>
    <row r="10" spans="1:13" x14ac:dyDescent="0.3">
      <c r="A10" s="37">
        <v>2009</v>
      </c>
      <c r="B10" s="36">
        <v>1.8380000000000001</v>
      </c>
      <c r="C10" s="36">
        <v>1.9790000000000001</v>
      </c>
      <c r="D10" s="36">
        <v>2</v>
      </c>
      <c r="E10" s="36">
        <v>2.1070000000000002</v>
      </c>
      <c r="F10" s="36">
        <v>2.3140000000000001</v>
      </c>
      <c r="G10" s="36">
        <v>2.681</v>
      </c>
      <c r="H10" s="36">
        <v>2.5939999999999999</v>
      </c>
      <c r="I10" s="36">
        <v>2.677</v>
      </c>
      <c r="J10" s="36">
        <v>2.6259999999999999</v>
      </c>
      <c r="K10" s="36">
        <v>2.613</v>
      </c>
      <c r="L10" s="36">
        <v>2.7090000000000001</v>
      </c>
      <c r="M10" s="36">
        <v>2.6709999999999998</v>
      </c>
    </row>
    <row r="11" spans="1:13" x14ac:dyDescent="0.3">
      <c r="A11" s="37">
        <v>2010</v>
      </c>
      <c r="B11" s="36">
        <v>2.7789999999999999</v>
      </c>
      <c r="C11" s="36">
        <v>2.7090000000000001</v>
      </c>
      <c r="D11" s="36">
        <v>2.8290000000000002</v>
      </c>
      <c r="E11" s="36">
        <v>2.9060000000000001</v>
      </c>
      <c r="F11" s="36">
        <v>2.915</v>
      </c>
      <c r="G11" s="36">
        <v>2.7829999999999999</v>
      </c>
      <c r="H11" s="36">
        <v>2.7829999999999999</v>
      </c>
      <c r="I11" s="36">
        <v>2.7949999999999999</v>
      </c>
      <c r="J11" s="36">
        <v>2.754</v>
      </c>
      <c r="K11" s="36">
        <v>2.843</v>
      </c>
      <c r="L11" s="36">
        <v>2.899</v>
      </c>
      <c r="M11" s="36">
        <v>3.0310000000000001</v>
      </c>
    </row>
    <row r="12" spans="1:13" x14ac:dyDescent="0.3">
      <c r="A12" s="37">
        <v>2011</v>
      </c>
      <c r="B12" s="36">
        <v>3.1389999999999998</v>
      </c>
      <c r="C12" s="36">
        <v>3.2149999999999999</v>
      </c>
      <c r="D12" s="36">
        <v>3.5939999999999999</v>
      </c>
      <c r="E12" s="36">
        <v>3.863</v>
      </c>
      <c r="F12" s="36">
        <v>3.9820000000000002</v>
      </c>
      <c r="G12" s="36">
        <v>3.7530000000000001</v>
      </c>
      <c r="H12" s="36">
        <v>3.7029999999999998</v>
      </c>
      <c r="I12" s="36">
        <v>3.68</v>
      </c>
      <c r="J12" s="36">
        <v>3.6640000000000001</v>
      </c>
      <c r="K12" s="36">
        <v>3.5209999999999999</v>
      </c>
      <c r="L12" s="36">
        <v>3.4750000000000001</v>
      </c>
      <c r="M12" s="36">
        <v>3.3290000000000002</v>
      </c>
    </row>
    <row r="13" spans="1:13" x14ac:dyDescent="0.3">
      <c r="A13" s="37">
        <v>2012</v>
      </c>
      <c r="B13" s="36">
        <v>3.4470000000000001</v>
      </c>
      <c r="C13" s="36">
        <v>3.6219999999999999</v>
      </c>
      <c r="D13" s="36">
        <v>3.9180000000000001</v>
      </c>
      <c r="E13" s="36">
        <v>3.976</v>
      </c>
      <c r="F13" s="36">
        <v>3.839</v>
      </c>
      <c r="G13" s="36">
        <v>3.6019999999999999</v>
      </c>
      <c r="H13" s="36">
        <v>3.5019999999999998</v>
      </c>
      <c r="I13" s="36">
        <v>3.7589999999999999</v>
      </c>
      <c r="J13" s="36">
        <v>3.9079999999999999</v>
      </c>
      <c r="K13" s="36">
        <v>3.839</v>
      </c>
      <c r="L13" s="36">
        <v>3.5419999999999998</v>
      </c>
      <c r="M13" s="36">
        <v>3.3860000000000001</v>
      </c>
    </row>
    <row r="14" spans="1:13" x14ac:dyDescent="0.3">
      <c r="A14" s="37">
        <v>2013</v>
      </c>
      <c r="B14" s="36">
        <v>3.407</v>
      </c>
      <c r="C14" s="36">
        <v>3.7480000000000002</v>
      </c>
      <c r="D14" s="36">
        <v>3.7919999999999998</v>
      </c>
      <c r="E14" s="36">
        <v>3.6469999999999998</v>
      </c>
      <c r="F14" s="36">
        <v>3.6819999999999999</v>
      </c>
      <c r="G14" s="36">
        <v>3.6930000000000001</v>
      </c>
      <c r="H14" s="36">
        <v>3.6869999999999998</v>
      </c>
      <c r="I14" s="36">
        <v>3.6579999999999999</v>
      </c>
      <c r="J14" s="36">
        <v>3.6160000000000001</v>
      </c>
      <c r="K14" s="36">
        <v>3.4340000000000002</v>
      </c>
      <c r="L14" s="36">
        <v>3.31</v>
      </c>
      <c r="M14" s="36">
        <v>3.3330000000000002</v>
      </c>
    </row>
    <row r="15" spans="1:13" x14ac:dyDescent="0.3">
      <c r="A15" s="37">
        <v>2014</v>
      </c>
      <c r="B15" s="36">
        <v>3.3780000000000001</v>
      </c>
      <c r="C15" s="36">
        <v>3.4220000000000002</v>
      </c>
      <c r="D15" s="36">
        <v>3.59</v>
      </c>
      <c r="E15" s="36">
        <v>3.7170000000000001</v>
      </c>
      <c r="F15" s="36">
        <v>3.7450000000000001</v>
      </c>
      <c r="G15" s="36">
        <v>3.75</v>
      </c>
      <c r="H15" s="36">
        <v>3.69</v>
      </c>
      <c r="I15" s="36">
        <v>3.54</v>
      </c>
      <c r="J15" s="36">
        <v>3.4630000000000001</v>
      </c>
      <c r="K15" s="36">
        <v>3.2410000000000001</v>
      </c>
      <c r="L15" s="36">
        <v>2.9449999999999998</v>
      </c>
      <c r="M15" s="36">
        <v>2.6179999999999999</v>
      </c>
    </row>
    <row r="16" spans="1:13" x14ac:dyDescent="0.3">
      <c r="A16" s="37">
        <v>2015</v>
      </c>
      <c r="B16" s="36">
        <v>2.17</v>
      </c>
      <c r="C16" s="36">
        <v>2.3079999999999998</v>
      </c>
      <c r="D16" s="36">
        <v>2.544</v>
      </c>
      <c r="E16" s="36">
        <v>2.5449999999999999</v>
      </c>
      <c r="F16" s="36">
        <v>2.8319999999999999</v>
      </c>
      <c r="G16" s="36">
        <v>2.8889999999999998</v>
      </c>
      <c r="H16" s="36">
        <v>2.8929999999999998</v>
      </c>
      <c r="I16" s="36">
        <v>2.7450000000000001</v>
      </c>
      <c r="J16" s="36">
        <v>2.4630000000000001</v>
      </c>
      <c r="K16" s="36">
        <v>2.3570000000000002</v>
      </c>
      <c r="L16" s="36">
        <v>2.2490000000000001</v>
      </c>
      <c r="M16" s="36">
        <v>2.125</v>
      </c>
    </row>
    <row r="17" spans="1:1" x14ac:dyDescent="0.3">
      <c r="A17" s="35" t="s">
        <v>63</v>
      </c>
    </row>
    <row r="18" spans="1:1" x14ac:dyDescent="0.3">
      <c r="A18" s="35" t="s">
        <v>62</v>
      </c>
    </row>
    <row r="19" spans="1:1" x14ac:dyDescent="0.3">
      <c r="A19" s="35" t="s">
        <v>61</v>
      </c>
    </row>
    <row r="20" spans="1:1" x14ac:dyDescent="0.3">
      <c r="A20" s="35" t="s">
        <v>60</v>
      </c>
    </row>
    <row r="21" spans="1:1" x14ac:dyDescent="0.3">
      <c r="A21" s="35" t="s">
        <v>59</v>
      </c>
    </row>
  </sheetData>
  <mergeCells count="5">
    <mergeCell ref="A1:F1"/>
    <mergeCell ref="B2:F2"/>
    <mergeCell ref="B3:F3"/>
    <mergeCell ref="B4:F4"/>
    <mergeCell ref="H1:J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pane ySplit="5" topLeftCell="A9" activePane="bottomLeft" state="frozen"/>
      <selection pane="bottomLeft" activeCell="H25" sqref="H25"/>
    </sheetView>
  </sheetViews>
  <sheetFormatPr defaultColWidth="9.140625" defaultRowHeight="16.5" x14ac:dyDescent="0.3"/>
  <cols>
    <col min="1" max="1" width="15.28515625" style="35" customWidth="1"/>
    <col min="2" max="14" width="9" style="35" customWidth="1"/>
    <col min="15" max="255" width="8" style="35" customWidth="1"/>
    <col min="256" max="16384" width="9.140625" style="35"/>
  </cols>
  <sheetData>
    <row r="1" spans="1:13" x14ac:dyDescent="0.3">
      <c r="A1" s="67" t="s">
        <v>83</v>
      </c>
      <c r="B1" s="68"/>
      <c r="C1" s="68"/>
      <c r="D1" s="68"/>
      <c r="E1" s="68"/>
      <c r="F1" s="68"/>
    </row>
    <row r="2" spans="1:13" x14ac:dyDescent="0.3">
      <c r="A2" s="39" t="s">
        <v>82</v>
      </c>
      <c r="B2" s="69" t="s">
        <v>81</v>
      </c>
      <c r="C2" s="68"/>
      <c r="D2" s="68"/>
      <c r="E2" s="68"/>
      <c r="F2" s="68"/>
    </row>
    <row r="3" spans="1:13" x14ac:dyDescent="0.3">
      <c r="A3" s="39" t="s">
        <v>80</v>
      </c>
      <c r="B3" s="69" t="s">
        <v>79</v>
      </c>
      <c r="C3" s="68"/>
      <c r="D3" s="68"/>
      <c r="E3" s="68"/>
      <c r="F3" s="68"/>
    </row>
    <row r="4" spans="1:13" x14ac:dyDescent="0.3">
      <c r="A4" s="39" t="s">
        <v>78</v>
      </c>
      <c r="B4" s="70" t="s">
        <v>77</v>
      </c>
      <c r="C4" s="68"/>
      <c r="D4" s="68"/>
      <c r="E4" s="68"/>
      <c r="F4" s="68"/>
    </row>
    <row r="5" spans="1:13" ht="17.25" thickBot="1" x14ac:dyDescent="0.35">
      <c r="A5" s="38" t="s">
        <v>76</v>
      </c>
      <c r="B5" s="38" t="s">
        <v>75</v>
      </c>
      <c r="C5" s="38" t="s">
        <v>74</v>
      </c>
      <c r="D5" s="38" t="s">
        <v>73</v>
      </c>
      <c r="E5" s="38" t="s">
        <v>72</v>
      </c>
      <c r="F5" s="38" t="s">
        <v>71</v>
      </c>
      <c r="G5" s="38" t="s">
        <v>70</v>
      </c>
      <c r="H5" s="38" t="s">
        <v>69</v>
      </c>
      <c r="I5" s="38" t="s">
        <v>68</v>
      </c>
      <c r="J5" s="38" t="s">
        <v>67</v>
      </c>
      <c r="K5" s="38" t="s">
        <v>66</v>
      </c>
      <c r="L5" s="38" t="s">
        <v>65</v>
      </c>
      <c r="M5" s="38" t="s">
        <v>64</v>
      </c>
    </row>
    <row r="6" spans="1:13" ht="17.25" thickTop="1" x14ac:dyDescent="0.3">
      <c r="A6" s="37">
        <v>2005</v>
      </c>
      <c r="B6" s="36">
        <v>1.8660000000000001</v>
      </c>
      <c r="C6" s="36">
        <v>1.96</v>
      </c>
      <c r="D6" s="36">
        <v>2.1070000000000002</v>
      </c>
      <c r="E6" s="36">
        <v>2.3250000000000002</v>
      </c>
      <c r="F6" s="36">
        <v>2.2570000000000001</v>
      </c>
      <c r="G6" s="36">
        <v>2.218</v>
      </c>
      <c r="H6" s="36">
        <v>2.3570000000000002</v>
      </c>
      <c r="I6" s="36">
        <v>2.548</v>
      </c>
      <c r="J6" s="36">
        <v>2.9689999999999999</v>
      </c>
      <c r="K6" s="36">
        <v>2.83</v>
      </c>
      <c r="L6" s="36">
        <v>2.387</v>
      </c>
      <c r="M6" s="36">
        <v>2.23</v>
      </c>
    </row>
    <row r="7" spans="1:13" x14ac:dyDescent="0.3">
      <c r="A7" s="37">
        <v>2006</v>
      </c>
      <c r="B7" s="36">
        <v>2.359</v>
      </c>
      <c r="C7" s="36">
        <v>2.3540000000000001</v>
      </c>
      <c r="D7" s="36">
        <v>2.444</v>
      </c>
      <c r="E7" s="36">
        <v>2.8010000000000002</v>
      </c>
      <c r="F7" s="36">
        <v>2.9929999999999999</v>
      </c>
      <c r="G7" s="36">
        <v>2.9630000000000001</v>
      </c>
      <c r="H7" s="36">
        <v>3.0459999999999998</v>
      </c>
      <c r="I7" s="36">
        <v>3.0329999999999999</v>
      </c>
      <c r="J7" s="36">
        <v>2.637</v>
      </c>
      <c r="K7" s="36">
        <v>2.319</v>
      </c>
      <c r="L7" s="36">
        <v>2.2869999999999999</v>
      </c>
      <c r="M7" s="36">
        <v>2.38</v>
      </c>
    </row>
    <row r="8" spans="1:13" x14ac:dyDescent="0.3">
      <c r="A8" s="37">
        <v>2007</v>
      </c>
      <c r="B8" s="36">
        <v>2.3210000000000002</v>
      </c>
      <c r="C8" s="36">
        <v>2.3330000000000002</v>
      </c>
      <c r="D8" s="36">
        <v>2.6389999999999998</v>
      </c>
      <c r="E8" s="36">
        <v>2.9089999999999998</v>
      </c>
      <c r="F8" s="36">
        <v>3.1760000000000002</v>
      </c>
      <c r="G8" s="36">
        <v>3.1</v>
      </c>
      <c r="H8" s="36">
        <v>3.0129999999999999</v>
      </c>
      <c r="I8" s="36">
        <v>2.8330000000000002</v>
      </c>
      <c r="J8" s="36">
        <v>2.839</v>
      </c>
      <c r="K8" s="36">
        <v>2.843</v>
      </c>
      <c r="L8" s="36">
        <v>3.1179999999999999</v>
      </c>
      <c r="M8" s="36">
        <v>3.069</v>
      </c>
    </row>
    <row r="9" spans="1:13" x14ac:dyDescent="0.3">
      <c r="A9" s="37">
        <v>2008</v>
      </c>
      <c r="B9" s="36">
        <v>3.0960000000000001</v>
      </c>
      <c r="C9" s="36">
        <v>3.0830000000000002</v>
      </c>
      <c r="D9" s="36">
        <v>3.3069999999999999</v>
      </c>
      <c r="E9" s="36">
        <v>3.4910000000000001</v>
      </c>
      <c r="F9" s="36">
        <v>3.8130000000000002</v>
      </c>
      <c r="G9" s="36">
        <v>4.1150000000000002</v>
      </c>
      <c r="H9" s="36">
        <v>4.1420000000000003</v>
      </c>
      <c r="I9" s="36">
        <v>3.8380000000000001</v>
      </c>
      <c r="J9" s="36">
        <v>3.7490000000000001</v>
      </c>
      <c r="K9" s="36">
        <v>3.2250000000000001</v>
      </c>
      <c r="L9" s="36">
        <v>2.2080000000000002</v>
      </c>
      <c r="M9" s="36">
        <v>1.742</v>
      </c>
    </row>
    <row r="10" spans="1:13" x14ac:dyDescent="0.3">
      <c r="A10" s="37">
        <v>2009</v>
      </c>
      <c r="B10" s="36">
        <v>1.8380000000000001</v>
      </c>
      <c r="C10" s="36">
        <v>1.9790000000000001</v>
      </c>
      <c r="D10" s="36">
        <v>2</v>
      </c>
      <c r="E10" s="36">
        <v>2.1070000000000002</v>
      </c>
      <c r="F10" s="36">
        <v>2.3140000000000001</v>
      </c>
      <c r="G10" s="36">
        <v>2.681</v>
      </c>
      <c r="H10" s="36">
        <v>2.5939999999999999</v>
      </c>
      <c r="I10" s="36">
        <v>2.677</v>
      </c>
      <c r="J10" s="36">
        <v>2.6259999999999999</v>
      </c>
      <c r="K10" s="36">
        <v>2.613</v>
      </c>
      <c r="L10" s="36">
        <v>2.7090000000000001</v>
      </c>
      <c r="M10" s="36">
        <v>2.6709999999999998</v>
      </c>
    </row>
    <row r="11" spans="1:13" x14ac:dyDescent="0.3">
      <c r="A11" s="37">
        <v>2010</v>
      </c>
      <c r="B11" s="36">
        <v>2.7789999999999999</v>
      </c>
      <c r="C11" s="36">
        <v>2.7090000000000001</v>
      </c>
      <c r="D11" s="36">
        <v>2.8290000000000002</v>
      </c>
      <c r="E11" s="36">
        <v>2.9060000000000001</v>
      </c>
      <c r="F11" s="36">
        <v>2.915</v>
      </c>
      <c r="G11" s="36">
        <v>2.7829999999999999</v>
      </c>
      <c r="H11" s="36">
        <v>2.7829999999999999</v>
      </c>
      <c r="I11" s="36">
        <v>2.7949999999999999</v>
      </c>
      <c r="J11" s="36">
        <v>2.754</v>
      </c>
      <c r="K11" s="36">
        <v>2.843</v>
      </c>
      <c r="L11" s="36">
        <v>2.899</v>
      </c>
      <c r="M11" s="36">
        <v>3.0310000000000001</v>
      </c>
    </row>
    <row r="12" spans="1:13" x14ac:dyDescent="0.3">
      <c r="A12" s="37">
        <v>2011</v>
      </c>
      <c r="B12" s="36">
        <v>3.1389999999999998</v>
      </c>
      <c r="C12" s="36">
        <v>3.2149999999999999</v>
      </c>
      <c r="D12" s="36">
        <v>3.5939999999999999</v>
      </c>
      <c r="E12" s="36">
        <v>3.863</v>
      </c>
      <c r="F12" s="36">
        <v>3.9820000000000002</v>
      </c>
      <c r="G12" s="36">
        <v>3.7530000000000001</v>
      </c>
      <c r="H12" s="36">
        <v>3.7029999999999998</v>
      </c>
      <c r="I12" s="36">
        <v>3.68</v>
      </c>
      <c r="J12" s="36">
        <v>3.6640000000000001</v>
      </c>
      <c r="K12" s="36">
        <v>3.5209999999999999</v>
      </c>
      <c r="L12" s="36">
        <v>3.4750000000000001</v>
      </c>
      <c r="M12" s="36">
        <v>3.3290000000000002</v>
      </c>
    </row>
    <row r="13" spans="1:13" x14ac:dyDescent="0.3">
      <c r="A13" s="37">
        <v>2012</v>
      </c>
      <c r="B13" s="36">
        <v>3.4470000000000001</v>
      </c>
      <c r="C13" s="36">
        <v>3.6219999999999999</v>
      </c>
      <c r="D13" s="36">
        <v>3.9180000000000001</v>
      </c>
      <c r="E13" s="36">
        <v>3.976</v>
      </c>
      <c r="F13" s="36">
        <v>3.839</v>
      </c>
      <c r="G13" s="36">
        <v>3.6019999999999999</v>
      </c>
      <c r="H13" s="36">
        <v>3.5019999999999998</v>
      </c>
      <c r="I13" s="36">
        <v>3.7589999999999999</v>
      </c>
      <c r="J13" s="36">
        <v>3.9079999999999999</v>
      </c>
      <c r="K13" s="36">
        <v>3.839</v>
      </c>
      <c r="L13" s="36">
        <v>3.5419999999999998</v>
      </c>
      <c r="M13" s="36">
        <v>3.3860000000000001</v>
      </c>
    </row>
    <row r="14" spans="1:13" x14ac:dyDescent="0.3">
      <c r="A14" s="37">
        <v>2013</v>
      </c>
      <c r="B14" s="36">
        <v>3.407</v>
      </c>
      <c r="C14" s="36">
        <v>3.7480000000000002</v>
      </c>
      <c r="D14" s="36">
        <v>3.7919999999999998</v>
      </c>
      <c r="E14" s="36">
        <v>3.6469999999999998</v>
      </c>
      <c r="F14" s="36">
        <v>3.6819999999999999</v>
      </c>
      <c r="G14" s="36">
        <v>3.6930000000000001</v>
      </c>
      <c r="H14" s="36">
        <v>3.6869999999999998</v>
      </c>
      <c r="I14" s="36">
        <v>3.6579999999999999</v>
      </c>
      <c r="J14" s="36">
        <v>3.6160000000000001</v>
      </c>
      <c r="K14" s="36">
        <v>3.4340000000000002</v>
      </c>
      <c r="L14" s="36">
        <v>3.31</v>
      </c>
      <c r="M14" s="36">
        <v>3.3330000000000002</v>
      </c>
    </row>
    <row r="15" spans="1:13" x14ac:dyDescent="0.3">
      <c r="A15" s="37">
        <v>2014</v>
      </c>
      <c r="B15" s="36">
        <v>3.3780000000000001</v>
      </c>
      <c r="C15" s="36">
        <v>3.4220000000000002</v>
      </c>
      <c r="D15" s="36">
        <v>3.59</v>
      </c>
      <c r="E15" s="36">
        <v>3.7170000000000001</v>
      </c>
      <c r="F15" s="36">
        <v>3.7450000000000001</v>
      </c>
      <c r="G15" s="36">
        <v>3.75</v>
      </c>
      <c r="H15" s="36">
        <v>3.69</v>
      </c>
      <c r="I15" s="36">
        <v>3.54</v>
      </c>
      <c r="J15" s="36">
        <v>3.4630000000000001</v>
      </c>
      <c r="K15" s="36">
        <v>3.2410000000000001</v>
      </c>
      <c r="L15" s="36">
        <v>2.9449999999999998</v>
      </c>
      <c r="M15" s="36">
        <v>2.6179999999999999</v>
      </c>
    </row>
    <row r="16" spans="1:13" x14ac:dyDescent="0.3">
      <c r="A16" s="37">
        <v>2015</v>
      </c>
      <c r="B16" s="36">
        <v>2.17</v>
      </c>
      <c r="C16" s="36">
        <v>2.3079999999999998</v>
      </c>
      <c r="D16" s="36">
        <v>2.544</v>
      </c>
      <c r="E16" s="36">
        <v>2.5449999999999999</v>
      </c>
      <c r="F16" s="36">
        <v>2.8319999999999999</v>
      </c>
      <c r="G16" s="36">
        <v>2.8889999999999998</v>
      </c>
      <c r="H16" s="36">
        <v>2.8929999999999998</v>
      </c>
      <c r="I16" s="36">
        <v>2.7450000000000001</v>
      </c>
      <c r="J16" s="36">
        <v>2.4630000000000001</v>
      </c>
      <c r="K16" s="36">
        <v>2.3570000000000002</v>
      </c>
      <c r="L16" s="36">
        <v>2.2490000000000001</v>
      </c>
      <c r="M16" s="36">
        <v>2.125</v>
      </c>
    </row>
    <row r="17" spans="1:13" x14ac:dyDescent="0.3">
      <c r="A17" s="35" t="s">
        <v>63</v>
      </c>
      <c r="B17" s="41">
        <f t="shared" ref="B17:M17" si="0">MIN(B6:B16)</f>
        <v>1.8380000000000001</v>
      </c>
      <c r="C17" s="41">
        <f t="shared" si="0"/>
        <v>1.96</v>
      </c>
      <c r="D17" s="41">
        <f t="shared" si="0"/>
        <v>2</v>
      </c>
      <c r="E17" s="41">
        <f t="shared" si="0"/>
        <v>2.1070000000000002</v>
      </c>
      <c r="F17" s="41">
        <f t="shared" si="0"/>
        <v>2.2570000000000001</v>
      </c>
      <c r="G17" s="41">
        <f t="shared" si="0"/>
        <v>2.218</v>
      </c>
      <c r="H17" s="41">
        <f t="shared" si="0"/>
        <v>2.3570000000000002</v>
      </c>
      <c r="I17" s="41">
        <f t="shared" si="0"/>
        <v>2.548</v>
      </c>
      <c r="J17" s="41">
        <f t="shared" si="0"/>
        <v>2.4630000000000001</v>
      </c>
      <c r="K17" s="41">
        <f t="shared" si="0"/>
        <v>2.319</v>
      </c>
      <c r="L17" s="41">
        <f t="shared" si="0"/>
        <v>2.2080000000000002</v>
      </c>
      <c r="M17" s="41">
        <f t="shared" si="0"/>
        <v>1.742</v>
      </c>
    </row>
    <row r="18" spans="1:13" x14ac:dyDescent="0.3">
      <c r="A18" s="35" t="s">
        <v>62</v>
      </c>
      <c r="B18" s="41">
        <f t="shared" ref="B18:M18" si="1">MAX(B6:B16)</f>
        <v>3.4470000000000001</v>
      </c>
      <c r="C18" s="41">
        <f t="shared" si="1"/>
        <v>3.7480000000000002</v>
      </c>
      <c r="D18" s="41">
        <f t="shared" si="1"/>
        <v>3.9180000000000001</v>
      </c>
      <c r="E18" s="41">
        <f t="shared" si="1"/>
        <v>3.976</v>
      </c>
      <c r="F18" s="41">
        <f t="shared" si="1"/>
        <v>3.9820000000000002</v>
      </c>
      <c r="G18" s="41">
        <f t="shared" si="1"/>
        <v>4.1150000000000002</v>
      </c>
      <c r="H18" s="41">
        <f t="shared" si="1"/>
        <v>4.1420000000000003</v>
      </c>
      <c r="I18" s="41">
        <f t="shared" si="1"/>
        <v>3.8380000000000001</v>
      </c>
      <c r="J18" s="41">
        <f t="shared" si="1"/>
        <v>3.9079999999999999</v>
      </c>
      <c r="K18" s="41">
        <f t="shared" si="1"/>
        <v>3.839</v>
      </c>
      <c r="L18" s="41">
        <f t="shared" si="1"/>
        <v>3.5419999999999998</v>
      </c>
      <c r="M18" s="41">
        <f t="shared" si="1"/>
        <v>3.3860000000000001</v>
      </c>
    </row>
    <row r="19" spans="1:13" x14ac:dyDescent="0.3">
      <c r="A19" s="35" t="s">
        <v>61</v>
      </c>
      <c r="B19" s="41">
        <f t="shared" ref="B19:M19" si="2">AVERAGE(B6:B16)</f>
        <v>2.709090909090909</v>
      </c>
      <c r="C19" s="41">
        <f t="shared" si="2"/>
        <v>2.7939090909090911</v>
      </c>
      <c r="D19" s="41">
        <f t="shared" si="2"/>
        <v>2.9785454545454546</v>
      </c>
      <c r="E19" s="41">
        <f t="shared" si="2"/>
        <v>3.1169999999999991</v>
      </c>
      <c r="F19" s="41">
        <f t="shared" si="2"/>
        <v>3.2316363636363632</v>
      </c>
      <c r="G19" s="41">
        <f t="shared" si="2"/>
        <v>3.2315454545454547</v>
      </c>
      <c r="H19" s="41">
        <f t="shared" si="2"/>
        <v>3.2190909090909088</v>
      </c>
      <c r="I19" s="41">
        <f t="shared" si="2"/>
        <v>3.1914545454545449</v>
      </c>
      <c r="J19" s="41">
        <f t="shared" si="2"/>
        <v>3.1534545454545455</v>
      </c>
      <c r="K19" s="41">
        <f t="shared" si="2"/>
        <v>3.0059090909090913</v>
      </c>
      <c r="L19" s="41">
        <f t="shared" si="2"/>
        <v>2.8299090909090907</v>
      </c>
      <c r="M19" s="41">
        <f t="shared" si="2"/>
        <v>2.7194545454545453</v>
      </c>
    </row>
    <row r="20" spans="1:13" x14ac:dyDescent="0.3">
      <c r="A20" s="35" t="s">
        <v>60</v>
      </c>
      <c r="B20" s="42">
        <f t="shared" ref="B20:M20" si="3">LARGE(B6:B16,3)</f>
        <v>3.3780000000000001</v>
      </c>
      <c r="C20" s="42">
        <f t="shared" si="3"/>
        <v>3.4220000000000002</v>
      </c>
      <c r="D20" s="42">
        <f t="shared" si="3"/>
        <v>3.5939999999999999</v>
      </c>
      <c r="E20" s="42">
        <f t="shared" si="3"/>
        <v>3.7170000000000001</v>
      </c>
      <c r="F20" s="42">
        <f t="shared" si="3"/>
        <v>3.8130000000000002</v>
      </c>
      <c r="G20" s="42">
        <f t="shared" si="3"/>
        <v>3.75</v>
      </c>
      <c r="H20" s="42">
        <f t="shared" si="3"/>
        <v>3.69</v>
      </c>
      <c r="I20" s="42">
        <f t="shared" si="3"/>
        <v>3.68</v>
      </c>
      <c r="J20" s="42">
        <f t="shared" si="3"/>
        <v>3.6640000000000001</v>
      </c>
      <c r="K20" s="42">
        <f t="shared" si="3"/>
        <v>3.4340000000000002</v>
      </c>
      <c r="L20" s="42">
        <f t="shared" si="3"/>
        <v>3.31</v>
      </c>
      <c r="M20" s="42">
        <f t="shared" si="3"/>
        <v>3.3290000000000002</v>
      </c>
    </row>
    <row r="21" spans="1:13" x14ac:dyDescent="0.3">
      <c r="A21" s="35" t="s">
        <v>59</v>
      </c>
      <c r="B21" s="41">
        <f t="shared" ref="B21:M21" si="4">MEDIAN(B6:B16)</f>
        <v>2.7789999999999999</v>
      </c>
      <c r="C21" s="41">
        <f t="shared" si="4"/>
        <v>2.7090000000000001</v>
      </c>
      <c r="D21" s="41">
        <f t="shared" si="4"/>
        <v>2.8290000000000002</v>
      </c>
      <c r="E21" s="41">
        <f t="shared" si="4"/>
        <v>2.9089999999999998</v>
      </c>
      <c r="F21" s="41">
        <f t="shared" si="4"/>
        <v>3.1760000000000002</v>
      </c>
      <c r="G21" s="41">
        <f t="shared" si="4"/>
        <v>3.1</v>
      </c>
      <c r="H21" s="41">
        <f t="shared" si="4"/>
        <v>3.0459999999999998</v>
      </c>
      <c r="I21" s="41">
        <f t="shared" si="4"/>
        <v>3.0329999999999999</v>
      </c>
      <c r="J21" s="41">
        <f t="shared" si="4"/>
        <v>2.9689999999999999</v>
      </c>
      <c r="K21" s="41">
        <f t="shared" si="4"/>
        <v>2.843</v>
      </c>
      <c r="L21" s="41">
        <f t="shared" si="4"/>
        <v>2.899</v>
      </c>
      <c r="M21" s="41">
        <f t="shared" si="4"/>
        <v>2.6709999999999998</v>
      </c>
    </row>
    <row r="23" spans="1:13" x14ac:dyDescent="0.3">
      <c r="A23" s="40" t="s">
        <v>84</v>
      </c>
      <c r="B23" s="40"/>
      <c r="C23" s="40"/>
      <c r="D23" s="40"/>
    </row>
  </sheetData>
  <mergeCells count="4">
    <mergeCell ref="B3:F3"/>
    <mergeCell ref="B4:F4"/>
    <mergeCell ref="A1:F1"/>
    <mergeCell ref="B2:F2"/>
  </mergeCells>
  <pageMargins left="0.7" right="0.7" top="0.75" bottom="0.75" header="0.3" footer="0.3"/>
  <pageSetup orientation="landscape"/>
  <headerFooter>
    <oddHeader>&amp;CBureau of Labor Statistics</oddHeader>
    <oddFooter>&amp;LSource: Bureau of Labor Statistics&amp;RGenerated on: February 10, 2016 (04:26:46 PM)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topLeftCell="A55" zoomScale="95" zoomScaleNormal="95" workbookViewId="0">
      <selection activeCell="A27" sqref="A27:B28"/>
    </sheetView>
  </sheetViews>
  <sheetFormatPr defaultColWidth="9.140625" defaultRowHeight="16.5" x14ac:dyDescent="0.3"/>
  <cols>
    <col min="1" max="1" width="13.140625" style="2" bestFit="1" customWidth="1"/>
    <col min="2" max="2" width="11.7109375" style="2" bestFit="1" customWidth="1"/>
    <col min="3" max="3" width="12.28515625" style="2" bestFit="1" customWidth="1"/>
    <col min="4" max="4" width="20.140625" style="2" customWidth="1"/>
    <col min="5" max="5" width="19.5703125" style="2" customWidth="1"/>
    <col min="6" max="6" width="27.42578125" style="2" customWidth="1"/>
    <col min="7" max="16384" width="9.140625" style="2"/>
  </cols>
  <sheetData>
    <row r="1" spans="1:14" x14ac:dyDescent="0.3">
      <c r="A1" s="64" t="s">
        <v>12</v>
      </c>
      <c r="B1" s="66"/>
      <c r="C1" s="66"/>
      <c r="D1" s="66"/>
      <c r="E1" s="66"/>
      <c r="F1" s="66"/>
      <c r="G1" s="66"/>
      <c r="H1" s="66"/>
      <c r="I1" s="66"/>
      <c r="J1" s="66"/>
      <c r="K1" s="66"/>
      <c r="L1" s="66"/>
      <c r="M1" s="66"/>
      <c r="N1" s="66"/>
    </row>
    <row r="2" spans="1:14" x14ac:dyDescent="0.3">
      <c r="A2" s="66"/>
      <c r="B2" s="66"/>
      <c r="C2" s="66"/>
      <c r="D2" s="66"/>
      <c r="E2" s="66"/>
      <c r="F2" s="66"/>
      <c r="G2" s="66"/>
      <c r="H2" s="66"/>
      <c r="I2" s="66"/>
      <c r="J2" s="66"/>
      <c r="K2" s="66"/>
      <c r="L2" s="66"/>
      <c r="M2" s="66"/>
      <c r="N2" s="66"/>
    </row>
    <row r="3" spans="1:14" x14ac:dyDescent="0.3">
      <c r="A3" s="66"/>
      <c r="B3" s="66"/>
      <c r="C3" s="66"/>
      <c r="D3" s="66"/>
      <c r="E3" s="66"/>
      <c r="F3" s="66"/>
      <c r="G3" s="66"/>
      <c r="H3" s="66"/>
      <c r="I3" s="66"/>
      <c r="J3" s="66"/>
      <c r="K3" s="66"/>
      <c r="L3" s="66"/>
      <c r="M3" s="66"/>
      <c r="N3" s="66"/>
    </row>
    <row r="4" spans="1:14" x14ac:dyDescent="0.3">
      <c r="J4" s="2" t="s">
        <v>13</v>
      </c>
      <c r="K4" s="2" t="s">
        <v>13</v>
      </c>
    </row>
    <row r="5" spans="1:14" x14ac:dyDescent="0.3">
      <c r="A5" s="72" t="s">
        <v>113</v>
      </c>
      <c r="B5" s="72"/>
    </row>
    <row r="6" spans="1:14" x14ac:dyDescent="0.3">
      <c r="A6" s="72"/>
      <c r="B6" s="72"/>
    </row>
    <row r="7" spans="1:14" x14ac:dyDescent="0.3">
      <c r="A7" s="6"/>
      <c r="B7" s="5"/>
      <c r="D7" s="43" t="s">
        <v>110</v>
      </c>
      <c r="E7" s="43" t="s">
        <v>111</v>
      </c>
      <c r="F7" s="43" t="s">
        <v>112</v>
      </c>
    </row>
    <row r="8" spans="1:14" x14ac:dyDescent="0.3">
      <c r="B8" s="4" t="s">
        <v>105</v>
      </c>
      <c r="C8" s="4" t="s">
        <v>106</v>
      </c>
      <c r="D8" s="7" t="s">
        <v>107</v>
      </c>
      <c r="E8" s="7" t="s">
        <v>108</v>
      </c>
      <c r="F8" s="7" t="s">
        <v>109</v>
      </c>
    </row>
    <row r="9" spans="1:14" x14ac:dyDescent="0.3">
      <c r="B9" s="2" t="s">
        <v>86</v>
      </c>
      <c r="C9" s="2" t="s">
        <v>87</v>
      </c>
      <c r="E9" s="44"/>
      <c r="F9" s="43" t="s">
        <v>13</v>
      </c>
    </row>
    <row r="10" spans="1:14" x14ac:dyDescent="0.3">
      <c r="B10" s="2" t="s">
        <v>88</v>
      </c>
      <c r="C10" s="2" t="s">
        <v>89</v>
      </c>
      <c r="E10" s="44"/>
    </row>
    <row r="11" spans="1:14" x14ac:dyDescent="0.3">
      <c r="B11" s="2" t="s">
        <v>90</v>
      </c>
      <c r="C11" s="2" t="s">
        <v>91</v>
      </c>
      <c r="E11" s="44"/>
    </row>
    <row r="12" spans="1:14" x14ac:dyDescent="0.3">
      <c r="B12" s="2" t="s">
        <v>92</v>
      </c>
      <c r="C12" s="2" t="s">
        <v>93</v>
      </c>
      <c r="E12" s="44"/>
    </row>
    <row r="13" spans="1:14" x14ac:dyDescent="0.3">
      <c r="B13" s="2" t="s">
        <v>94</v>
      </c>
      <c r="C13" s="2" t="s">
        <v>95</v>
      </c>
      <c r="E13" s="44"/>
    </row>
    <row r="14" spans="1:14" x14ac:dyDescent="0.3">
      <c r="B14" s="2" t="s">
        <v>96</v>
      </c>
      <c r="C14" s="2" t="s">
        <v>97</v>
      </c>
      <c r="E14" s="44"/>
    </row>
    <row r="15" spans="1:14" ht="13.15" customHeight="1" x14ac:dyDescent="0.3">
      <c r="B15" s="2" t="s">
        <v>98</v>
      </c>
      <c r="C15" s="2" t="s">
        <v>99</v>
      </c>
      <c r="E15" s="44"/>
    </row>
    <row r="16" spans="1:14" x14ac:dyDescent="0.3">
      <c r="B16" s="2" t="s">
        <v>100</v>
      </c>
      <c r="C16" s="2" t="s">
        <v>101</v>
      </c>
      <c r="E16" s="44"/>
    </row>
    <row r="17" spans="1:6" x14ac:dyDescent="0.3">
      <c r="B17" s="2" t="s">
        <v>102</v>
      </c>
      <c r="C17" s="2" t="s">
        <v>97</v>
      </c>
      <c r="E17" s="44"/>
    </row>
    <row r="18" spans="1:6" x14ac:dyDescent="0.3">
      <c r="B18" s="2" t="s">
        <v>103</v>
      </c>
      <c r="C18" s="2" t="s">
        <v>104</v>
      </c>
      <c r="E18" s="44"/>
    </row>
    <row r="27" spans="1:6" x14ac:dyDescent="0.3">
      <c r="A27" s="72" t="s">
        <v>114</v>
      </c>
      <c r="B27" s="72"/>
      <c r="D27" s="43" t="s">
        <v>127</v>
      </c>
      <c r="E27" s="43" t="s">
        <v>130</v>
      </c>
      <c r="F27" s="43" t="s">
        <v>131</v>
      </c>
    </row>
    <row r="28" spans="1:6" x14ac:dyDescent="0.3">
      <c r="A28" s="72"/>
      <c r="B28" s="72"/>
      <c r="D28" s="7" t="s">
        <v>128</v>
      </c>
      <c r="E28" s="7" t="s">
        <v>129</v>
      </c>
      <c r="F28" s="7" t="s">
        <v>132</v>
      </c>
    </row>
    <row r="29" spans="1:6" x14ac:dyDescent="0.3">
      <c r="B29" s="43" t="s">
        <v>120</v>
      </c>
      <c r="D29" s="45" t="s">
        <v>13</v>
      </c>
      <c r="E29" s="45" t="s">
        <v>13</v>
      </c>
      <c r="F29" s="45" t="s">
        <v>13</v>
      </c>
    </row>
    <row r="30" spans="1:6" x14ac:dyDescent="0.3">
      <c r="B30" s="43" t="s">
        <v>121</v>
      </c>
    </row>
    <row r="31" spans="1:6" x14ac:dyDescent="0.3">
      <c r="B31" s="2" t="s">
        <v>115</v>
      </c>
    </row>
    <row r="32" spans="1:6" x14ac:dyDescent="0.3">
      <c r="B32" s="43" t="s">
        <v>122</v>
      </c>
    </row>
    <row r="33" spans="1:6" x14ac:dyDescent="0.3">
      <c r="B33" s="2" t="s">
        <v>116</v>
      </c>
    </row>
    <row r="34" spans="1:6" x14ac:dyDescent="0.3">
      <c r="B34" s="43" t="s">
        <v>123</v>
      </c>
    </row>
    <row r="35" spans="1:6" x14ac:dyDescent="0.3">
      <c r="B35" s="2" t="s">
        <v>117</v>
      </c>
    </row>
    <row r="36" spans="1:6" x14ac:dyDescent="0.3">
      <c r="B36" s="2" t="s">
        <v>118</v>
      </c>
    </row>
    <row r="37" spans="1:6" x14ac:dyDescent="0.3">
      <c r="B37" s="43" t="s">
        <v>124</v>
      </c>
    </row>
    <row r="38" spans="1:6" x14ac:dyDescent="0.3">
      <c r="B38" s="43" t="s">
        <v>125</v>
      </c>
    </row>
    <row r="39" spans="1:6" x14ac:dyDescent="0.3">
      <c r="B39" s="2" t="s">
        <v>119</v>
      </c>
    </row>
    <row r="40" spans="1:6" x14ac:dyDescent="0.3">
      <c r="B40" s="43" t="s">
        <v>126</v>
      </c>
    </row>
    <row r="43" spans="1:6" x14ac:dyDescent="0.3">
      <c r="A43" s="72" t="s">
        <v>147</v>
      </c>
      <c r="B43" s="72"/>
    </row>
    <row r="44" spans="1:6" x14ac:dyDescent="0.3">
      <c r="A44" s="72"/>
      <c r="B44" s="72"/>
      <c r="D44" s="43" t="s">
        <v>148</v>
      </c>
      <c r="E44" s="43" t="s">
        <v>149</v>
      </c>
      <c r="F44" s="43" t="s">
        <v>150</v>
      </c>
    </row>
    <row r="45" spans="1:6" x14ac:dyDescent="0.3">
      <c r="D45" s="7" t="s">
        <v>151</v>
      </c>
      <c r="E45" s="7" t="s">
        <v>152</v>
      </c>
      <c r="F45" s="7" t="s">
        <v>153</v>
      </c>
    </row>
    <row r="46" spans="1:6" x14ac:dyDescent="0.3">
      <c r="B46" s="2" t="s">
        <v>133</v>
      </c>
      <c r="D46" s="43"/>
      <c r="E46" s="45"/>
      <c r="F46" s="45"/>
    </row>
    <row r="47" spans="1:6" x14ac:dyDescent="0.3">
      <c r="B47" s="2" t="s">
        <v>134</v>
      </c>
      <c r="E47" s="45"/>
      <c r="F47" s="45"/>
    </row>
    <row r="48" spans="1:6" x14ac:dyDescent="0.3">
      <c r="B48" s="2" t="s">
        <v>135</v>
      </c>
      <c r="E48" s="45"/>
      <c r="F48" s="45"/>
    </row>
    <row r="49" spans="1:6" x14ac:dyDescent="0.3">
      <c r="B49" s="2" t="s">
        <v>136</v>
      </c>
      <c r="E49" s="45"/>
      <c r="F49" s="45"/>
    </row>
    <row r="50" spans="1:6" x14ac:dyDescent="0.3">
      <c r="B50" s="2" t="s">
        <v>137</v>
      </c>
      <c r="E50" s="45"/>
      <c r="F50" s="45"/>
    </row>
    <row r="51" spans="1:6" x14ac:dyDescent="0.3">
      <c r="B51" s="2" t="s">
        <v>138</v>
      </c>
      <c r="E51" s="45"/>
      <c r="F51" s="45"/>
    </row>
    <row r="52" spans="1:6" x14ac:dyDescent="0.3">
      <c r="B52" s="2" t="s">
        <v>139</v>
      </c>
      <c r="E52" s="45"/>
      <c r="F52" s="45"/>
    </row>
    <row r="53" spans="1:6" x14ac:dyDescent="0.3">
      <c r="B53" s="2" t="s">
        <v>140</v>
      </c>
      <c r="E53" s="45"/>
      <c r="F53" s="45"/>
    </row>
    <row r="54" spans="1:6" x14ac:dyDescent="0.3">
      <c r="B54" s="2" t="s">
        <v>141</v>
      </c>
      <c r="E54" s="45"/>
      <c r="F54" s="45"/>
    </row>
    <row r="55" spans="1:6" x14ac:dyDescent="0.3">
      <c r="B55" s="2" t="s">
        <v>142</v>
      </c>
      <c r="E55" s="45"/>
      <c r="F55" s="45"/>
    </row>
    <row r="56" spans="1:6" x14ac:dyDescent="0.3">
      <c r="B56" s="2" t="s">
        <v>143</v>
      </c>
      <c r="E56" s="45"/>
      <c r="F56" s="45"/>
    </row>
    <row r="57" spans="1:6" x14ac:dyDescent="0.3">
      <c r="B57" s="2" t="s">
        <v>144</v>
      </c>
      <c r="E57" s="45"/>
      <c r="F57" s="45"/>
    </row>
    <row r="58" spans="1:6" x14ac:dyDescent="0.3">
      <c r="B58" s="2" t="s">
        <v>145</v>
      </c>
      <c r="E58" s="45"/>
      <c r="F58" s="45"/>
    </row>
    <row r="59" spans="1:6" x14ac:dyDescent="0.3">
      <c r="B59" s="2" t="s">
        <v>146</v>
      </c>
      <c r="E59" s="45"/>
      <c r="F59" s="45"/>
    </row>
    <row r="60" spans="1:6" x14ac:dyDescent="0.3">
      <c r="B60" s="43" t="s">
        <v>13</v>
      </c>
    </row>
    <row r="61" spans="1:6" x14ac:dyDescent="0.3">
      <c r="B61" s="43" t="s">
        <v>13</v>
      </c>
    </row>
    <row r="62" spans="1:6" x14ac:dyDescent="0.3">
      <c r="A62" s="72" t="s">
        <v>154</v>
      </c>
      <c r="B62" s="73"/>
    </row>
    <row r="63" spans="1:6" x14ac:dyDescent="0.3">
      <c r="A63" s="73"/>
      <c r="B63" s="73"/>
      <c r="D63" s="43" t="s">
        <v>156</v>
      </c>
      <c r="E63" s="43" t="s">
        <v>163</v>
      </c>
    </row>
    <row r="64" spans="1:6" x14ac:dyDescent="0.3">
      <c r="D64" s="7" t="s">
        <v>157</v>
      </c>
      <c r="E64" s="7" t="s">
        <v>164</v>
      </c>
    </row>
    <row r="65" spans="2:7" x14ac:dyDescent="0.3">
      <c r="B65" s="2" t="s">
        <v>155</v>
      </c>
      <c r="D65" s="2" t="str">
        <f>TRIM(B65)</f>
        <v>nondescript</v>
      </c>
      <c r="E65" s="2" t="str">
        <f>SUBSTITUTE( D65,"n","@")</f>
        <v>@o@descript</v>
      </c>
      <c r="G65" s="43"/>
    </row>
    <row r="66" spans="2:7" x14ac:dyDescent="0.3">
      <c r="B66" s="43" t="s">
        <v>158</v>
      </c>
      <c r="D66" s="2" t="str">
        <f t="shared" ref="D66:D70" si="0">TRIM(B66)</f>
        <v>dance</v>
      </c>
      <c r="E66" s="2" t="str">
        <f t="shared" ref="E66:E70" si="1">SUBSTITUTE( D66,"n","@")</f>
        <v>da@ce</v>
      </c>
    </row>
    <row r="67" spans="2:7" x14ac:dyDescent="0.3">
      <c r="B67" s="43" t="s">
        <v>159</v>
      </c>
      <c r="D67" s="2" t="str">
        <f t="shared" si="0"/>
        <v>fun ny</v>
      </c>
      <c r="E67" s="2" t="str">
        <f t="shared" si="1"/>
        <v>fu@ @y</v>
      </c>
    </row>
    <row r="68" spans="2:7" x14ac:dyDescent="0.3">
      <c r="B68" s="43" t="s">
        <v>160</v>
      </c>
      <c r="D68" s="2" t="str">
        <f t="shared" si="0"/>
        <v>mature</v>
      </c>
      <c r="E68" s="2" t="str">
        <f t="shared" si="1"/>
        <v>mature</v>
      </c>
    </row>
    <row r="69" spans="2:7" x14ac:dyDescent="0.3">
      <c r="B69" s="43" t="s">
        <v>161</v>
      </c>
      <c r="D69" s="2" t="str">
        <f t="shared" si="0"/>
        <v>return the book</v>
      </c>
      <c r="E69" s="2" t="str">
        <f t="shared" si="1"/>
        <v>retur@ the book</v>
      </c>
    </row>
    <row r="70" spans="2:7" x14ac:dyDescent="0.3">
      <c r="B70" s="43" t="s">
        <v>162</v>
      </c>
      <c r="D70" s="2" t="str">
        <f t="shared" si="0"/>
        <v>point toes</v>
      </c>
      <c r="E70" s="2" t="str">
        <f t="shared" si="1"/>
        <v>poi@t toes</v>
      </c>
    </row>
  </sheetData>
  <mergeCells count="5">
    <mergeCell ref="A27:B28"/>
    <mergeCell ref="A43:B44"/>
    <mergeCell ref="A62:B63"/>
    <mergeCell ref="A1:N3"/>
    <mergeCell ref="A5:B6"/>
  </mergeCells>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topLeftCell="A22" zoomScale="95" zoomScaleNormal="95" workbookViewId="0">
      <selection activeCell="C47" sqref="C47:D55"/>
    </sheetView>
  </sheetViews>
  <sheetFormatPr defaultColWidth="9.140625" defaultRowHeight="16.5" x14ac:dyDescent="0.3"/>
  <cols>
    <col min="1" max="1" width="13.140625" style="2" bestFit="1" customWidth="1"/>
    <col min="2" max="2" width="11.7109375" style="2" bestFit="1" customWidth="1"/>
    <col min="3" max="3" width="20.140625" style="2" customWidth="1"/>
    <col min="4" max="4" width="19.5703125" style="2" customWidth="1"/>
    <col min="5" max="5" width="27.42578125" style="2" customWidth="1"/>
    <col min="6" max="16384" width="9.140625" style="2"/>
  </cols>
  <sheetData>
    <row r="1" spans="1:13" x14ac:dyDescent="0.3">
      <c r="A1" s="64" t="s">
        <v>11</v>
      </c>
      <c r="B1" s="66"/>
      <c r="C1" s="66"/>
      <c r="D1" s="66"/>
      <c r="E1" s="66"/>
      <c r="F1" s="66"/>
      <c r="G1" s="66"/>
      <c r="H1" s="66"/>
      <c r="I1" s="66"/>
      <c r="J1" s="66"/>
      <c r="K1" s="66"/>
      <c r="L1" s="66"/>
      <c r="M1" s="66"/>
    </row>
    <row r="2" spans="1:13" x14ac:dyDescent="0.3">
      <c r="A2" s="66"/>
      <c r="B2" s="66"/>
      <c r="C2" s="66"/>
      <c r="D2" s="66"/>
      <c r="E2" s="66"/>
      <c r="F2" s="66"/>
      <c r="G2" s="66"/>
      <c r="H2" s="66"/>
      <c r="I2" s="66"/>
      <c r="J2" s="66"/>
      <c r="K2" s="66"/>
      <c r="L2" s="66"/>
      <c r="M2" s="66"/>
    </row>
    <row r="3" spans="1:13" x14ac:dyDescent="0.3">
      <c r="A3" s="66"/>
      <c r="B3" s="66"/>
      <c r="C3" s="66"/>
      <c r="D3" s="66"/>
      <c r="E3" s="66"/>
      <c r="F3" s="66"/>
      <c r="G3" s="66"/>
      <c r="H3" s="66"/>
      <c r="I3" s="66"/>
      <c r="J3" s="66"/>
      <c r="K3" s="66"/>
      <c r="L3" s="66"/>
      <c r="M3" s="66"/>
    </row>
    <row r="4" spans="1:13" x14ac:dyDescent="0.3">
      <c r="I4" s="2" t="s">
        <v>13</v>
      </c>
      <c r="J4" s="2" t="s">
        <v>13</v>
      </c>
    </row>
    <row r="5" spans="1:13" x14ac:dyDescent="0.3">
      <c r="A5" s="72" t="s">
        <v>171</v>
      </c>
      <c r="B5" s="72"/>
    </row>
    <row r="6" spans="1:13" x14ac:dyDescent="0.3">
      <c r="A6" s="72"/>
      <c r="B6" s="72"/>
    </row>
    <row r="7" spans="1:13" x14ac:dyDescent="0.3">
      <c r="A7" s="6"/>
      <c r="B7" s="5"/>
      <c r="C7" s="43" t="s">
        <v>165</v>
      </c>
      <c r="D7" s="43" t="s">
        <v>166</v>
      </c>
      <c r="E7" s="43" t="s">
        <v>167</v>
      </c>
    </row>
    <row r="8" spans="1:13" x14ac:dyDescent="0.3">
      <c r="B8" s="4" t="s">
        <v>105</v>
      </c>
      <c r="C8" s="7" t="s">
        <v>168</v>
      </c>
      <c r="D8" s="7" t="s">
        <v>169</v>
      </c>
      <c r="E8" s="7" t="s">
        <v>170</v>
      </c>
    </row>
    <row r="9" spans="1:13" x14ac:dyDescent="0.3">
      <c r="B9" s="47">
        <v>39567</v>
      </c>
      <c r="C9" s="2">
        <f>MONTH(B9)</f>
        <v>4</v>
      </c>
      <c r="D9" s="44">
        <f>DAY(B9)</f>
        <v>29</v>
      </c>
      <c r="E9" s="43">
        <f>YEAR(B9)</f>
        <v>2008</v>
      </c>
    </row>
    <row r="10" spans="1:13" x14ac:dyDescent="0.3">
      <c r="B10" s="47">
        <v>40356</v>
      </c>
      <c r="D10" s="44"/>
    </row>
    <row r="11" spans="1:13" x14ac:dyDescent="0.3">
      <c r="B11" s="47">
        <v>40653</v>
      </c>
      <c r="D11" s="44"/>
    </row>
    <row r="12" spans="1:13" x14ac:dyDescent="0.3">
      <c r="B12" s="47">
        <v>41185</v>
      </c>
      <c r="D12" s="44"/>
    </row>
    <row r="13" spans="1:13" x14ac:dyDescent="0.3">
      <c r="B13" s="47">
        <v>41252</v>
      </c>
      <c r="D13" s="44"/>
    </row>
    <row r="14" spans="1:13" x14ac:dyDescent="0.3">
      <c r="B14" s="47">
        <v>41725</v>
      </c>
      <c r="D14" s="44"/>
    </row>
    <row r="15" spans="1:13" ht="13.15" customHeight="1" x14ac:dyDescent="0.3">
      <c r="B15" s="47">
        <v>42356</v>
      </c>
      <c r="D15" s="44"/>
    </row>
    <row r="16" spans="1:13" x14ac:dyDescent="0.3">
      <c r="B16" s="47">
        <v>42693</v>
      </c>
      <c r="D16" s="44"/>
    </row>
    <row r="17" spans="1:5" x14ac:dyDescent="0.3">
      <c r="B17" s="47">
        <v>43403</v>
      </c>
      <c r="D17" s="44"/>
    </row>
    <row r="18" spans="1:5" x14ac:dyDescent="0.3">
      <c r="B18" s="47">
        <v>43560</v>
      </c>
      <c r="D18" s="44"/>
    </row>
    <row r="27" spans="1:5" x14ac:dyDescent="0.3">
      <c r="A27" s="72" t="s">
        <v>172</v>
      </c>
      <c r="B27" s="72"/>
      <c r="C27" s="43" t="s">
        <v>174</v>
      </c>
      <c r="D27" s="43" t="s">
        <v>175</v>
      </c>
      <c r="E27" s="43" t="s">
        <v>176</v>
      </c>
    </row>
    <row r="28" spans="1:5" x14ac:dyDescent="0.3">
      <c r="A28" s="72"/>
      <c r="B28" s="72"/>
      <c r="C28" s="7" t="s">
        <v>173</v>
      </c>
      <c r="D28" s="7" t="s">
        <v>177</v>
      </c>
      <c r="E28" s="7" t="s">
        <v>182</v>
      </c>
    </row>
    <row r="29" spans="1:5" x14ac:dyDescent="0.3">
      <c r="B29" s="47">
        <v>39294</v>
      </c>
      <c r="C29" s="45" t="s">
        <v>13</v>
      </c>
      <c r="D29" s="45" t="s">
        <v>13</v>
      </c>
      <c r="E29" s="48"/>
    </row>
    <row r="30" spans="1:5" x14ac:dyDescent="0.3">
      <c r="B30" s="47">
        <v>39902</v>
      </c>
      <c r="E30" s="48"/>
    </row>
    <row r="31" spans="1:5" x14ac:dyDescent="0.3">
      <c r="B31" s="47">
        <v>40170</v>
      </c>
      <c r="E31" s="48"/>
    </row>
    <row r="32" spans="1:5" x14ac:dyDescent="0.3">
      <c r="B32" s="47">
        <v>40190</v>
      </c>
      <c r="E32" s="48"/>
    </row>
    <row r="33" spans="1:5" x14ac:dyDescent="0.3">
      <c r="B33" s="47">
        <v>40299</v>
      </c>
      <c r="E33" s="48"/>
    </row>
    <row r="34" spans="1:5" x14ac:dyDescent="0.3">
      <c r="B34" s="47">
        <v>40319</v>
      </c>
      <c r="E34" s="48"/>
    </row>
    <row r="35" spans="1:5" x14ac:dyDescent="0.3">
      <c r="B35" s="47">
        <v>41189</v>
      </c>
      <c r="E35" s="48"/>
    </row>
    <row r="36" spans="1:5" x14ac:dyDescent="0.3">
      <c r="B36" s="47">
        <v>41806</v>
      </c>
      <c r="E36" s="48"/>
    </row>
    <row r="37" spans="1:5" x14ac:dyDescent="0.3">
      <c r="B37" s="47">
        <v>42718</v>
      </c>
      <c r="E37" s="48"/>
    </row>
    <row r="38" spans="1:5" x14ac:dyDescent="0.3">
      <c r="B38" s="47">
        <v>43488</v>
      </c>
      <c r="E38" s="48"/>
    </row>
    <row r="39" spans="1:5" x14ac:dyDescent="0.3">
      <c r="B39" s="43" t="s">
        <v>13</v>
      </c>
    </row>
    <row r="40" spans="1:5" x14ac:dyDescent="0.3">
      <c r="B40" s="43" t="s">
        <v>13</v>
      </c>
    </row>
    <row r="43" spans="1:5" x14ac:dyDescent="0.3">
      <c r="A43" s="72" t="s">
        <v>147</v>
      </c>
      <c r="B43" s="72"/>
    </row>
    <row r="44" spans="1:5" x14ac:dyDescent="0.3">
      <c r="A44" s="72"/>
      <c r="B44" s="72"/>
      <c r="C44" s="43" t="s">
        <v>179</v>
      </c>
      <c r="D44" s="43" t="s">
        <v>180</v>
      </c>
      <c r="E44" s="43" t="s">
        <v>181</v>
      </c>
    </row>
    <row r="45" spans="1:5" x14ac:dyDescent="0.3">
      <c r="C45" s="7" t="s">
        <v>178</v>
      </c>
      <c r="D45" s="7" t="s">
        <v>183</v>
      </c>
      <c r="E45" s="7" t="s">
        <v>184</v>
      </c>
    </row>
    <row r="46" spans="1:5" x14ac:dyDescent="0.3">
      <c r="A46" s="47">
        <v>39397</v>
      </c>
      <c r="B46" s="47">
        <v>39294</v>
      </c>
      <c r="C46" s="43">
        <f t="shared" ref="C46:C54" si="0">NETWORKDAYS(A46,B46)</f>
        <v>-74</v>
      </c>
      <c r="D46" s="43">
        <f>_xlfn.DAYS(B46,A46)</f>
        <v>-103</v>
      </c>
      <c r="E46" s="49">
        <f>WORKDAY(A46,25)</f>
        <v>39430</v>
      </c>
    </row>
    <row r="47" spans="1:5" x14ac:dyDescent="0.3">
      <c r="A47" s="47">
        <v>39818</v>
      </c>
      <c r="B47" s="47">
        <v>39902</v>
      </c>
      <c r="C47" s="43"/>
      <c r="D47" s="43"/>
      <c r="E47" s="49"/>
    </row>
    <row r="48" spans="1:5" x14ac:dyDescent="0.3">
      <c r="A48" s="47">
        <v>39893</v>
      </c>
      <c r="B48" s="47">
        <v>40170</v>
      </c>
      <c r="C48" s="43"/>
      <c r="D48" s="43"/>
      <c r="E48" s="49"/>
    </row>
    <row r="49" spans="1:5" x14ac:dyDescent="0.3">
      <c r="A49" s="47">
        <v>40337</v>
      </c>
      <c r="B49" s="47">
        <v>40190</v>
      </c>
      <c r="C49" s="43"/>
      <c r="D49" s="43"/>
      <c r="E49" s="49"/>
    </row>
    <row r="50" spans="1:5" x14ac:dyDescent="0.3">
      <c r="A50" s="47">
        <v>40462</v>
      </c>
      <c r="B50" s="47">
        <v>40299</v>
      </c>
      <c r="C50" s="43"/>
      <c r="D50" s="43"/>
      <c r="E50" s="49"/>
    </row>
    <row r="51" spans="1:5" x14ac:dyDescent="0.3">
      <c r="A51" s="47">
        <v>41027</v>
      </c>
      <c r="B51" s="47">
        <v>40319</v>
      </c>
      <c r="C51" s="43"/>
      <c r="D51" s="43"/>
      <c r="E51" s="49"/>
    </row>
    <row r="52" spans="1:5" x14ac:dyDescent="0.3">
      <c r="A52" s="47">
        <v>41540</v>
      </c>
      <c r="B52" s="47">
        <v>41189</v>
      </c>
      <c r="C52" s="43"/>
      <c r="D52" s="43"/>
      <c r="E52" s="49"/>
    </row>
    <row r="53" spans="1:5" x14ac:dyDescent="0.3">
      <c r="A53" s="47">
        <v>41796</v>
      </c>
      <c r="B53" s="47">
        <v>41806</v>
      </c>
      <c r="C53" s="43"/>
      <c r="D53" s="43"/>
      <c r="E53" s="49"/>
    </row>
    <row r="54" spans="1:5" x14ac:dyDescent="0.3">
      <c r="A54" s="47">
        <v>42957</v>
      </c>
      <c r="B54" s="47">
        <v>42718</v>
      </c>
      <c r="C54" s="43"/>
      <c r="D54" s="43"/>
      <c r="E54" s="49"/>
    </row>
    <row r="55" spans="1:5" x14ac:dyDescent="0.3">
      <c r="A55" s="47">
        <v>43466</v>
      </c>
      <c r="B55" s="47">
        <v>43488</v>
      </c>
      <c r="C55" s="43"/>
      <c r="D55" s="43"/>
      <c r="E55" s="49"/>
    </row>
    <row r="56" spans="1:5" x14ac:dyDescent="0.3">
      <c r="D56" s="45"/>
      <c r="E56" s="45"/>
    </row>
    <row r="57" spans="1:5" x14ac:dyDescent="0.3">
      <c r="D57" s="45"/>
      <c r="E57" s="45"/>
    </row>
    <row r="58" spans="1:5" x14ac:dyDescent="0.3">
      <c r="D58" s="45"/>
      <c r="E58" s="45"/>
    </row>
    <row r="59" spans="1:5" x14ac:dyDescent="0.3">
      <c r="D59" s="45"/>
      <c r="E59" s="45"/>
    </row>
    <row r="60" spans="1:5" x14ac:dyDescent="0.3">
      <c r="B60" s="43" t="s">
        <v>13</v>
      </c>
    </row>
    <row r="61" spans="1:5" x14ac:dyDescent="0.3">
      <c r="B61" s="43" t="s">
        <v>13</v>
      </c>
    </row>
  </sheetData>
  <mergeCells count="4">
    <mergeCell ref="A1:M3"/>
    <mergeCell ref="A5:B6"/>
    <mergeCell ref="A27:B28"/>
    <mergeCell ref="A43:B44"/>
  </mergeCells>
  <pageMargins left="0.25" right="0.25"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95" zoomScaleNormal="95" workbookViewId="0">
      <selection activeCell="L13" sqref="L13"/>
    </sheetView>
  </sheetViews>
  <sheetFormatPr defaultColWidth="9.140625" defaultRowHeight="16.5" x14ac:dyDescent="0.3"/>
  <cols>
    <col min="1" max="1" width="13.140625" style="2" bestFit="1" customWidth="1"/>
    <col min="2" max="2" width="11.7109375" style="2" bestFit="1" customWidth="1"/>
    <col min="3" max="3" width="20.140625" style="2" customWidth="1"/>
    <col min="4" max="4" width="19.5703125" style="2" customWidth="1"/>
    <col min="5" max="5" width="27.42578125" style="2" customWidth="1"/>
    <col min="6" max="16384" width="9.140625" style="2"/>
  </cols>
  <sheetData>
    <row r="1" spans="1:13" x14ac:dyDescent="0.3">
      <c r="A1" s="64" t="s">
        <v>196</v>
      </c>
      <c r="B1" s="66"/>
      <c r="C1" s="66"/>
      <c r="D1" s="66"/>
      <c r="E1" s="66"/>
      <c r="F1" s="66"/>
      <c r="G1" s="66"/>
      <c r="H1" s="66"/>
      <c r="I1" s="66"/>
      <c r="J1" s="66"/>
      <c r="K1" s="66"/>
      <c r="L1" s="66"/>
      <c r="M1" s="66"/>
    </row>
    <row r="2" spans="1:13" x14ac:dyDescent="0.3">
      <c r="A2" s="66"/>
      <c r="B2" s="66"/>
      <c r="C2" s="66"/>
      <c r="D2" s="66"/>
      <c r="E2" s="66"/>
      <c r="F2" s="66"/>
      <c r="G2" s="66"/>
      <c r="H2" s="66"/>
      <c r="I2" s="66"/>
      <c r="J2" s="66"/>
      <c r="K2" s="66"/>
      <c r="L2" s="66"/>
      <c r="M2" s="66"/>
    </row>
    <row r="3" spans="1:13" x14ac:dyDescent="0.3">
      <c r="A3" s="66"/>
      <c r="B3" s="66"/>
      <c r="C3" s="66"/>
      <c r="D3" s="66"/>
      <c r="E3" s="66"/>
      <c r="F3" s="66"/>
      <c r="G3" s="66"/>
      <c r="H3" s="66"/>
      <c r="I3" s="66"/>
      <c r="J3" s="66"/>
      <c r="K3" s="66"/>
      <c r="L3" s="66"/>
      <c r="M3" s="66"/>
    </row>
    <row r="4" spans="1:13" x14ac:dyDescent="0.3">
      <c r="I4" s="2" t="s">
        <v>13</v>
      </c>
      <c r="J4" s="2" t="s">
        <v>13</v>
      </c>
    </row>
    <row r="5" spans="1:13" x14ac:dyDescent="0.3">
      <c r="A5" s="72" t="s">
        <v>198</v>
      </c>
      <c r="B5" s="72"/>
    </row>
    <row r="6" spans="1:13" x14ac:dyDescent="0.3">
      <c r="A6" s="72"/>
      <c r="B6" s="72"/>
    </row>
    <row r="7" spans="1:13" x14ac:dyDescent="0.3">
      <c r="A7" s="6" t="s">
        <v>197</v>
      </c>
      <c r="B7" s="60">
        <v>0</v>
      </c>
      <c r="C7" s="60">
        <v>1</v>
      </c>
      <c r="D7" s="60">
        <v>2</v>
      </c>
      <c r="E7" s="60">
        <v>3</v>
      </c>
    </row>
    <row r="8" spans="1:13" x14ac:dyDescent="0.3">
      <c r="B8" s="61">
        <v>4</v>
      </c>
      <c r="C8" s="60">
        <v>5</v>
      </c>
      <c r="D8" s="60">
        <v>6</v>
      </c>
      <c r="E8" s="60">
        <v>7</v>
      </c>
    </row>
    <row r="9" spans="1:13" x14ac:dyDescent="0.3">
      <c r="B9" s="47"/>
      <c r="D9" s="44"/>
      <c r="E9" s="43"/>
    </row>
    <row r="10" spans="1:13" x14ac:dyDescent="0.3">
      <c r="B10" s="47"/>
      <c r="D10" s="44"/>
    </row>
    <row r="11" spans="1:13" x14ac:dyDescent="0.3">
      <c r="B11" s="47"/>
      <c r="C11" s="2" t="e">
        <f>C8/B7</f>
        <v>#DIV/0!</v>
      </c>
      <c r="D11" s="44"/>
    </row>
    <row r="12" spans="1:13" x14ac:dyDescent="0.3">
      <c r="B12" s="47"/>
      <c r="D12" s="44"/>
    </row>
    <row r="13" spans="1:13" x14ac:dyDescent="0.3">
      <c r="B13" s="47"/>
      <c r="D13" s="44"/>
    </row>
    <row r="14" spans="1:13" x14ac:dyDescent="0.3">
      <c r="B14" s="47"/>
      <c r="D14" s="44"/>
    </row>
    <row r="15" spans="1:13" x14ac:dyDescent="0.3">
      <c r="B15" s="47"/>
      <c r="D15" s="44"/>
    </row>
    <row r="16" spans="1:13" x14ac:dyDescent="0.3">
      <c r="B16" s="47"/>
      <c r="C16" s="2" t="str">
        <f>IFERROR(C8/B7,"error in calculation")</f>
        <v>error in calculation</v>
      </c>
      <c r="D16" s="43" t="s">
        <v>13</v>
      </c>
    </row>
    <row r="17" spans="1:4" ht="13.15" customHeight="1" x14ac:dyDescent="0.3">
      <c r="B17" s="47"/>
      <c r="D17" s="44"/>
    </row>
    <row r="18" spans="1:4" x14ac:dyDescent="0.3">
      <c r="B18" s="47"/>
      <c r="D18" s="44"/>
    </row>
    <row r="19" spans="1:4" x14ac:dyDescent="0.3">
      <c r="B19" s="47"/>
      <c r="D19" s="44"/>
    </row>
    <row r="20" spans="1:4" x14ac:dyDescent="0.3">
      <c r="B20" s="47"/>
      <c r="D20" s="44"/>
    </row>
    <row r="29" spans="1:4" x14ac:dyDescent="0.3">
      <c r="A29" s="74" t="s">
        <v>195</v>
      </c>
      <c r="B29" s="75"/>
    </row>
    <row r="30" spans="1:4" x14ac:dyDescent="0.3">
      <c r="A30" s="75"/>
      <c r="B30" s="75"/>
      <c r="C30" s="2" t="str">
        <f>IF(C8&gt;C7,"bigger","smaller")</f>
        <v>bigger</v>
      </c>
    </row>
  </sheetData>
  <mergeCells count="3">
    <mergeCell ref="A1:M3"/>
    <mergeCell ref="A5:B6"/>
    <mergeCell ref="A29:B30"/>
  </mergeCells>
  <pageMargins left="0.25" right="0.25"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H5" sqref="H5:J5"/>
    </sheetView>
  </sheetViews>
  <sheetFormatPr defaultColWidth="9.140625" defaultRowHeight="16.5" x14ac:dyDescent="0.3"/>
  <cols>
    <col min="1" max="6" width="9.140625" style="2"/>
    <col min="7" max="7" width="10" style="2" customWidth="1"/>
    <col min="8" max="8" width="14.42578125" style="2" customWidth="1"/>
    <col min="9" max="16384" width="9.140625" style="2"/>
  </cols>
  <sheetData>
    <row r="1" spans="1:11" x14ac:dyDescent="0.3">
      <c r="A1" s="64" t="s">
        <v>48</v>
      </c>
      <c r="B1" s="76"/>
      <c r="C1" s="76"/>
      <c r="D1" s="76"/>
      <c r="E1" s="76"/>
      <c r="F1" s="76"/>
      <c r="G1" s="76"/>
      <c r="H1" s="76"/>
      <c r="I1" s="76"/>
      <c r="J1" s="76"/>
    </row>
    <row r="2" spans="1:11" x14ac:dyDescent="0.3">
      <c r="A2" s="76"/>
      <c r="B2" s="76"/>
      <c r="C2" s="76"/>
      <c r="D2" s="76"/>
      <c r="E2" s="76"/>
      <c r="F2" s="76"/>
      <c r="G2" s="76"/>
      <c r="H2" s="76"/>
      <c r="I2" s="76"/>
      <c r="J2" s="76"/>
    </row>
    <row r="3" spans="1:11" x14ac:dyDescent="0.3">
      <c r="A3" s="76"/>
      <c r="B3" s="76"/>
      <c r="C3" s="76"/>
      <c r="D3" s="76"/>
      <c r="E3" s="76"/>
      <c r="F3" s="76"/>
      <c r="G3" s="76"/>
      <c r="H3" s="76"/>
      <c r="I3" s="76"/>
      <c r="J3" s="76"/>
    </row>
    <row r="5" spans="1:11" x14ac:dyDescent="0.3">
      <c r="H5" s="84" t="s">
        <v>199</v>
      </c>
      <c r="I5" s="75"/>
      <c r="J5" s="85">
        <v>0.02</v>
      </c>
    </row>
    <row r="7" spans="1:11" x14ac:dyDescent="0.3">
      <c r="A7" s="7" t="s">
        <v>47</v>
      </c>
      <c r="B7" s="7" t="s">
        <v>46</v>
      </c>
      <c r="C7" s="7" t="s">
        <v>45</v>
      </c>
      <c r="D7" s="7" t="s">
        <v>44</v>
      </c>
      <c r="E7" s="7" t="s">
        <v>43</v>
      </c>
      <c r="F7" s="7" t="s">
        <v>42</v>
      </c>
      <c r="G7" s="7" t="s">
        <v>41</v>
      </c>
      <c r="H7" s="30" t="s">
        <v>40</v>
      </c>
      <c r="I7" s="7" t="s">
        <v>39</v>
      </c>
      <c r="J7" s="7" t="s">
        <v>200</v>
      </c>
      <c r="K7" s="7" t="s">
        <v>201</v>
      </c>
    </row>
    <row r="8" spans="1:11" x14ac:dyDescent="0.3">
      <c r="A8" s="29" t="s">
        <v>38</v>
      </c>
      <c r="B8" s="28">
        <v>8</v>
      </c>
      <c r="C8" s="28">
        <v>8</v>
      </c>
      <c r="D8" s="28">
        <v>8</v>
      </c>
      <c r="E8" s="28">
        <v>8</v>
      </c>
      <c r="F8" s="28">
        <v>8</v>
      </c>
      <c r="G8" s="28"/>
      <c r="H8" s="27">
        <v>17</v>
      </c>
      <c r="I8" s="20"/>
    </row>
    <row r="9" spans="1:11" x14ac:dyDescent="0.3">
      <c r="A9" s="26" t="s">
        <v>37</v>
      </c>
      <c r="B9" s="8">
        <v>8</v>
      </c>
      <c r="C9" s="8">
        <v>8</v>
      </c>
      <c r="D9" s="8">
        <v>8</v>
      </c>
      <c r="E9" s="8">
        <v>8</v>
      </c>
      <c r="F9" s="8">
        <v>8</v>
      </c>
      <c r="G9" s="8"/>
      <c r="H9" s="25">
        <v>17</v>
      </c>
      <c r="I9" s="20"/>
    </row>
    <row r="10" spans="1:11" x14ac:dyDescent="0.3">
      <c r="A10" s="26" t="s">
        <v>36</v>
      </c>
      <c r="B10" s="8">
        <v>7</v>
      </c>
      <c r="C10" s="8">
        <v>3</v>
      </c>
      <c r="D10" s="8">
        <v>3</v>
      </c>
      <c r="E10" s="8">
        <v>14</v>
      </c>
      <c r="F10" s="8">
        <v>3</v>
      </c>
      <c r="G10" s="8"/>
      <c r="H10" s="25">
        <v>17</v>
      </c>
      <c r="I10" s="20"/>
    </row>
    <row r="11" spans="1:11" x14ac:dyDescent="0.3">
      <c r="A11" s="26" t="s">
        <v>35</v>
      </c>
      <c r="B11" s="8">
        <v>8</v>
      </c>
      <c r="C11" s="8">
        <v>8</v>
      </c>
      <c r="D11" s="8">
        <v>8</v>
      </c>
      <c r="E11" s="8">
        <v>8</v>
      </c>
      <c r="F11" s="8">
        <v>8</v>
      </c>
      <c r="G11" s="8"/>
      <c r="H11" s="25">
        <v>15</v>
      </c>
      <c r="I11" s="20"/>
    </row>
    <row r="12" spans="1:11" x14ac:dyDescent="0.3">
      <c r="A12" s="26" t="s">
        <v>34</v>
      </c>
      <c r="B12" s="8">
        <v>8</v>
      </c>
      <c r="C12" s="8">
        <v>8</v>
      </c>
      <c r="D12" s="8">
        <v>8</v>
      </c>
      <c r="E12" s="8">
        <v>8</v>
      </c>
      <c r="F12" s="8">
        <v>8</v>
      </c>
      <c r="G12" s="8"/>
      <c r="H12" s="25">
        <v>10</v>
      </c>
      <c r="I12" s="20"/>
    </row>
    <row r="13" spans="1:11" x14ac:dyDescent="0.3">
      <c r="A13" s="26" t="s">
        <v>33</v>
      </c>
      <c r="B13" s="8">
        <v>0</v>
      </c>
      <c r="C13" s="8">
        <v>0</v>
      </c>
      <c r="D13" s="8">
        <v>0</v>
      </c>
      <c r="E13" s="8">
        <v>5</v>
      </c>
      <c r="F13" s="8">
        <v>4</v>
      </c>
      <c r="G13" s="8"/>
      <c r="H13" s="25">
        <v>12</v>
      </c>
      <c r="I13" s="20"/>
    </row>
    <row r="14" spans="1:11" x14ac:dyDescent="0.3">
      <c r="A14" s="26" t="s">
        <v>32</v>
      </c>
      <c r="B14" s="8">
        <v>0</v>
      </c>
      <c r="C14" s="8">
        <v>0</v>
      </c>
      <c r="D14" s="8">
        <v>0</v>
      </c>
      <c r="E14" s="8">
        <v>4</v>
      </c>
      <c r="F14" s="8">
        <v>6</v>
      </c>
      <c r="G14" s="8"/>
      <c r="H14" s="25">
        <v>12</v>
      </c>
      <c r="I14" s="20"/>
    </row>
    <row r="15" spans="1:11" x14ac:dyDescent="0.3">
      <c r="A15" s="26" t="s">
        <v>31</v>
      </c>
      <c r="B15" s="8">
        <v>0</v>
      </c>
      <c r="C15" s="8">
        <v>0</v>
      </c>
      <c r="D15" s="8">
        <v>0</v>
      </c>
      <c r="E15" s="8">
        <v>5</v>
      </c>
      <c r="F15" s="8">
        <v>4</v>
      </c>
      <c r="G15" s="8"/>
      <c r="H15" s="25">
        <v>15</v>
      </c>
      <c r="I15" s="20"/>
    </row>
    <row r="16" spans="1:11" x14ac:dyDescent="0.3">
      <c r="A16" s="26" t="s">
        <v>30</v>
      </c>
      <c r="B16" s="8">
        <v>8</v>
      </c>
      <c r="C16" s="8">
        <v>8</v>
      </c>
      <c r="D16" s="8">
        <v>8</v>
      </c>
      <c r="E16" s="8">
        <v>8</v>
      </c>
      <c r="F16" s="8">
        <v>8</v>
      </c>
      <c r="G16" s="8"/>
      <c r="H16" s="25">
        <v>14</v>
      </c>
      <c r="I16" s="20"/>
    </row>
    <row r="17" spans="1:11" x14ac:dyDescent="0.3">
      <c r="A17" s="26" t="s">
        <v>29</v>
      </c>
      <c r="B17" s="8">
        <v>10</v>
      </c>
      <c r="C17" s="8">
        <v>6</v>
      </c>
      <c r="D17" s="8">
        <v>6</v>
      </c>
      <c r="E17" s="8">
        <v>10</v>
      </c>
      <c r="F17" s="8">
        <v>4</v>
      </c>
      <c r="G17" s="8"/>
      <c r="H17" s="25">
        <v>15</v>
      </c>
      <c r="I17" s="20"/>
    </row>
    <row r="18" spans="1:11" x14ac:dyDescent="0.3">
      <c r="A18" s="24" t="s">
        <v>28</v>
      </c>
      <c r="B18" s="23">
        <v>4</v>
      </c>
      <c r="C18" s="23">
        <v>5</v>
      </c>
      <c r="D18" s="23">
        <v>4</v>
      </c>
      <c r="E18" s="23">
        <v>5</v>
      </c>
      <c r="F18" s="23">
        <v>4</v>
      </c>
      <c r="G18" s="23"/>
      <c r="H18" s="22">
        <v>13</v>
      </c>
      <c r="I18" s="20"/>
    </row>
    <row r="19" spans="1:11" x14ac:dyDescent="0.3">
      <c r="A19" s="2" t="s">
        <v>27</v>
      </c>
      <c r="B19" s="7"/>
      <c r="C19" s="7"/>
      <c r="D19" s="7"/>
      <c r="E19" s="7"/>
      <c r="F19" s="7"/>
      <c r="H19" s="21" t="s">
        <v>26</v>
      </c>
      <c r="I19" s="20"/>
    </row>
    <row r="20" spans="1:11" x14ac:dyDescent="0.3">
      <c r="G20" s="19"/>
      <c r="H20" s="19" t="s">
        <v>25</v>
      </c>
      <c r="I20" s="18"/>
      <c r="K20" s="2" t="s">
        <v>13</v>
      </c>
    </row>
    <row r="21" spans="1:11" x14ac:dyDescent="0.3">
      <c r="K21" s="2" t="s">
        <v>13</v>
      </c>
    </row>
    <row r="22" spans="1:11" x14ac:dyDescent="0.3">
      <c r="A22" s="2" t="s">
        <v>24</v>
      </c>
    </row>
  </sheetData>
  <mergeCells count="2">
    <mergeCell ref="A1:J3"/>
    <mergeCell ref="H5:I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Formulas</vt:lpstr>
      <vt:lpstr>Functions</vt:lpstr>
      <vt:lpstr>Autofill</vt:lpstr>
      <vt:lpstr>MinMax</vt:lpstr>
      <vt:lpstr>MinMaxAns</vt:lpstr>
      <vt:lpstr>Text</vt:lpstr>
      <vt:lpstr>Dates</vt:lpstr>
      <vt:lpstr>IfError</vt:lpstr>
      <vt:lpstr>Put it together</vt:lpstr>
      <vt:lpstr>PIT answers</vt:lpstr>
      <vt:lpstr>Sumif</vt:lpstr>
      <vt:lpstr>Table Slicers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 Data</dc:title>
  <dc:creator>Unknown Creator</dc:creator>
  <cp:lastModifiedBy>Library User</cp:lastModifiedBy>
  <dcterms:created xsi:type="dcterms:W3CDTF">2019-04-16T17:43:50Z</dcterms:created>
  <dcterms:modified xsi:type="dcterms:W3CDTF">2019-05-29T20:31:17Z</dcterms:modified>
</cp:coreProperties>
</file>